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16380" windowHeight="7950" tabRatio="927" firstSheet="2" activeTab="10"/>
  </bookViews>
  <sheets>
    <sheet name="BRYŁA A" sheetId="1" r:id="rId1"/>
    <sheet name="BRYŁA B" sheetId="2" r:id="rId2"/>
    <sheet name="ADMINISTRACJA" sheetId="3" r:id="rId3"/>
    <sheet name="Oś. Rehabilitacji" sheetId="4" r:id="rId4"/>
    <sheet name="Przychodnia" sheetId="5" r:id="rId5"/>
    <sheet name="Apteka " sheetId="6" r:id="rId6"/>
    <sheet name="Rehabilitacja" sheetId="7" r:id="rId7"/>
    <sheet name="Paw. Psych " sheetId="8" r:id="rId8"/>
    <sheet name="Psychiatria nowa" sheetId="11" r:id="rId9"/>
    <sheet name="Zespoly wyjazdowe" sheetId="9" r:id="rId10"/>
    <sheet name="Zestawienie pow." sheetId="10" r:id="rId11"/>
  </sheets>
  <externalReferences>
    <externalReference r:id="rId12"/>
  </externalReferences>
  <definedNames>
    <definedName name="_xlnm.Print_Area" localSheetId="10">'Zestawienie pow.'!$A$2:$J$55</definedName>
  </definedNames>
  <calcPr calcId="125725" calcMode="manual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0" i="10"/>
  <c r="G19"/>
  <c r="G22"/>
  <c r="J22" s="1"/>
  <c r="G26"/>
  <c r="J26" s="1"/>
  <c r="G30"/>
  <c r="J30" s="1"/>
  <c r="G31"/>
  <c r="J31" s="1"/>
  <c r="G34"/>
  <c r="J34" s="1"/>
  <c r="G16"/>
  <c r="J16" s="1"/>
  <c r="G12"/>
  <c r="J12" s="1"/>
  <c r="G8"/>
  <c r="G91"/>
  <c r="G125"/>
  <c r="G9" s="1"/>
  <c r="J9" s="1"/>
  <c r="G168"/>
  <c r="G10" s="1"/>
  <c r="J10" s="1"/>
  <c r="G212"/>
  <c r="G11" s="1"/>
  <c r="J11" s="1"/>
  <c r="G252"/>
  <c r="G303"/>
  <c r="G13" s="1"/>
  <c r="J13" s="1"/>
  <c r="G322"/>
  <c r="G14" s="1"/>
  <c r="J14" s="1"/>
  <c r="G348"/>
  <c r="G18" s="1"/>
  <c r="J18" s="1"/>
  <c r="G370"/>
  <c r="G15" s="1"/>
  <c r="J15" s="1"/>
  <c r="G420"/>
  <c r="G492"/>
  <c r="G527"/>
  <c r="G20" s="1"/>
  <c r="J20" s="1"/>
  <c r="G555"/>
  <c r="G21" s="1"/>
  <c r="J21" s="1"/>
  <c r="G625"/>
  <c r="G706"/>
  <c r="G23" s="1"/>
  <c r="G735"/>
  <c r="G25" s="1"/>
  <c r="J25" s="1"/>
  <c r="G756"/>
  <c r="G789"/>
  <c r="G27" s="1"/>
  <c r="J27" s="1"/>
  <c r="G824"/>
  <c r="G28" s="1"/>
  <c r="J28" s="1"/>
  <c r="G876"/>
  <c r="G933"/>
  <c r="G32" s="1"/>
  <c r="J32" s="1"/>
  <c r="G959"/>
  <c r="G33" s="1"/>
  <c r="J33" s="1"/>
  <c r="G986"/>
  <c r="G35" s="1"/>
  <c r="J35" s="1"/>
  <c r="G1001"/>
  <c r="G1032"/>
  <c r="G36" s="1"/>
  <c r="J36" s="1"/>
  <c r="G1063"/>
  <c r="G37" s="1"/>
  <c r="J37" s="1"/>
  <c r="G1114"/>
  <c r="G39" s="1"/>
  <c r="J39" s="1"/>
  <c r="G1152"/>
  <c r="G40" s="1"/>
  <c r="J40" s="1"/>
  <c r="G1164"/>
  <c r="G41" s="1"/>
  <c r="J41" s="1"/>
  <c r="G1196"/>
  <c r="G42" s="1"/>
  <c r="J42" s="1"/>
  <c r="G1230"/>
  <c r="G43" s="1"/>
  <c r="J43" s="1"/>
  <c r="G1249"/>
  <c r="G44" s="1"/>
  <c r="J44" s="1"/>
  <c r="G1266"/>
  <c r="G45" s="1"/>
  <c r="J45" s="1"/>
  <c r="E492"/>
  <c r="F492"/>
  <c r="H492"/>
  <c r="E706"/>
  <c r="F706"/>
  <c r="G54"/>
  <c r="J8" l="1"/>
  <c r="H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49"/>
  <c r="L648"/>
  <c r="L640"/>
  <c r="J633"/>
  <c r="J632"/>
  <c r="D304" i="2" l="1"/>
  <c r="H43" i="10" l="1"/>
  <c r="H1230"/>
  <c r="F36"/>
  <c r="J1033"/>
  <c r="H1032"/>
  <c r="H36" s="1"/>
  <c r="J716"/>
  <c r="I23"/>
  <c r="H23"/>
  <c r="E23"/>
  <c r="I20"/>
  <c r="I11"/>
  <c r="H11"/>
  <c r="J213"/>
  <c r="L211"/>
  <c r="L210"/>
  <c r="L209"/>
  <c r="G208"/>
  <c r="L208"/>
  <c r="D42" l="1"/>
  <c r="H1196"/>
  <c r="H42" s="1"/>
  <c r="F1196"/>
  <c r="F42" s="1"/>
  <c r="I1196"/>
  <c r="I42" s="1"/>
  <c r="E1196"/>
  <c r="E42" s="1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L1196"/>
  <c r="J1197" l="1"/>
  <c r="F1230"/>
  <c r="F43" s="1"/>
  <c r="I1230"/>
  <c r="I43" s="1"/>
  <c r="E1230"/>
  <c r="E43" s="1"/>
  <c r="D43"/>
  <c r="L1230"/>
  <c r="J1229"/>
  <c r="J1228"/>
  <c r="J1227"/>
  <c r="J1226"/>
  <c r="J1225"/>
  <c r="J1224"/>
  <c r="J1223"/>
  <c r="J1222"/>
  <c r="J1221"/>
  <c r="J1220"/>
  <c r="J1219"/>
  <c r="J1218"/>
  <c r="J1216"/>
  <c r="J1215"/>
  <c r="J1214"/>
  <c r="J1213"/>
  <c r="J1212"/>
  <c r="J1211"/>
  <c r="J1210"/>
  <c r="J1209"/>
  <c r="J1208"/>
  <c r="J1207"/>
  <c r="J1206"/>
  <c r="J1205"/>
  <c r="J1204"/>
  <c r="H165" i="11"/>
  <c r="H166" s="1"/>
  <c r="E41" i="10"/>
  <c r="J1165"/>
  <c r="F1164"/>
  <c r="F41" s="1"/>
  <c r="L1164"/>
  <c r="F1152"/>
  <c r="F40" s="1"/>
  <c r="E1152"/>
  <c r="E40" s="1"/>
  <c r="I1152"/>
  <c r="I40" s="1"/>
  <c r="H1152"/>
  <c r="H40" s="1"/>
  <c r="J1151"/>
  <c r="J1150"/>
  <c r="L1152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C97" i="11"/>
  <c r="I1114" i="10"/>
  <c r="I39" s="1"/>
  <c r="H1114"/>
  <c r="H39" s="1"/>
  <c r="F1114"/>
  <c r="F39" s="1"/>
  <c r="E1114"/>
  <c r="E39" s="1"/>
  <c r="J1113"/>
  <c r="J1112"/>
  <c r="J1111"/>
  <c r="J1110"/>
  <c r="J1109"/>
  <c r="J1108"/>
  <c r="J1107"/>
  <c r="J1106"/>
  <c r="J1105"/>
  <c r="J1104"/>
  <c r="J1103"/>
  <c r="J1100"/>
  <c r="J1102"/>
  <c r="J1101"/>
  <c r="J1096"/>
  <c r="J1095"/>
  <c r="J1099"/>
  <c r="J1098"/>
  <c r="J1097"/>
  <c r="J1094"/>
  <c r="J1093"/>
  <c r="J1091"/>
  <c r="J1092"/>
  <c r="J1090"/>
  <c r="J1089"/>
  <c r="J1088"/>
  <c r="J1087"/>
  <c r="J1086"/>
  <c r="J1085"/>
  <c r="L1114"/>
  <c r="I1079"/>
  <c r="I38" s="1"/>
  <c r="G1078"/>
  <c r="J1078" s="1"/>
  <c r="G1077"/>
  <c r="J1077" s="1"/>
  <c r="G1076"/>
  <c r="J1076" s="1"/>
  <c r="G1075"/>
  <c r="G1074"/>
  <c r="F1073"/>
  <c r="J1073" s="1"/>
  <c r="G1072"/>
  <c r="F1071"/>
  <c r="G1070"/>
  <c r="H1069"/>
  <c r="H1079" s="1"/>
  <c r="H38" s="1"/>
  <c r="H163" i="11"/>
  <c r="H140"/>
  <c r="H120"/>
  <c r="H92"/>
  <c r="H93" s="1"/>
  <c r="H57"/>
  <c r="H49"/>
  <c r="H18"/>
  <c r="I19" i="10"/>
  <c r="J493"/>
  <c r="L441"/>
  <c r="L440"/>
  <c r="L439"/>
  <c r="L438"/>
  <c r="L437"/>
  <c r="L436"/>
  <c r="J1071" l="1"/>
  <c r="F49"/>
  <c r="H57" s="1"/>
  <c r="J1070"/>
  <c r="G1079"/>
  <c r="G38" s="1"/>
  <c r="J1074"/>
  <c r="G53"/>
  <c r="J1072"/>
  <c r="G51"/>
  <c r="J1231"/>
  <c r="J1115"/>
  <c r="J1153"/>
  <c r="F1079"/>
  <c r="F38" s="1"/>
  <c r="J1075"/>
  <c r="J1069"/>
  <c r="J38" l="1"/>
  <c r="J1080"/>
  <c r="H9"/>
  <c r="H12"/>
  <c r="H21"/>
  <c r="H26"/>
  <c r="D313" i="2"/>
  <c r="D166" i="1" l="1"/>
  <c r="L1031" i="10" l="1"/>
  <c r="L1030"/>
  <c r="L1029"/>
  <c r="L1028"/>
  <c r="L1027"/>
  <c r="L948"/>
  <c r="L941"/>
  <c r="L435"/>
  <c r="L428" l="1"/>
  <c r="L387"/>
  <c r="L346"/>
  <c r="L320"/>
  <c r="L316"/>
  <c r="L312"/>
  <c r="I1063"/>
  <c r="L1057"/>
  <c r="L1056"/>
  <c r="L1054"/>
  <c r="L870"/>
  <c r="L869"/>
  <c r="L861"/>
  <c r="B861"/>
  <c r="I420" l="1"/>
  <c r="I16" s="1"/>
  <c r="D348" i="1"/>
  <c r="J378" i="10"/>
  <c r="J379"/>
  <c r="J380"/>
  <c r="J381"/>
  <c r="J382"/>
  <c r="J383"/>
  <c r="J384"/>
  <c r="L384" s="1"/>
  <c r="J385"/>
  <c r="J386"/>
  <c r="J387"/>
  <c r="J421" l="1"/>
  <c r="F46" i="5"/>
  <c r="F27"/>
  <c r="D27"/>
  <c r="F13"/>
  <c r="F21"/>
  <c r="B845" i="10"/>
  <c r="B841"/>
  <c r="G841" l="1"/>
  <c r="J1267"/>
  <c r="I1266"/>
  <c r="I45" s="1"/>
  <c r="F1266"/>
  <c r="F45" s="1"/>
  <c r="H1265"/>
  <c r="H1266" s="1"/>
  <c r="H45" s="1"/>
  <c r="G1264"/>
  <c r="G1263"/>
  <c r="G1262"/>
  <c r="G1261"/>
  <c r="G1260"/>
  <c r="G1259"/>
  <c r="G1258"/>
  <c r="G1257"/>
  <c r="G1256"/>
  <c r="J1250"/>
  <c r="I1249"/>
  <c r="I44" s="1"/>
  <c r="F1249"/>
  <c r="F44" s="1"/>
  <c r="H1248"/>
  <c r="H1249" s="1"/>
  <c r="H44" s="1"/>
  <c r="G1247"/>
  <c r="G1246"/>
  <c r="G1245"/>
  <c r="G1244"/>
  <c r="G1243"/>
  <c r="G1242"/>
  <c r="G1241"/>
  <c r="G1240"/>
  <c r="G1239"/>
  <c r="I1164"/>
  <c r="I41" s="1"/>
  <c r="H1164"/>
  <c r="H41" s="1"/>
  <c r="L1077"/>
  <c r="L1076"/>
  <c r="L1075"/>
  <c r="L1074"/>
  <c r="L1073"/>
  <c r="L1072"/>
  <c r="L1071"/>
  <c r="L1070"/>
  <c r="L1069"/>
  <c r="J1064"/>
  <c r="H1063"/>
  <c r="H37" s="1"/>
  <c r="E1063"/>
  <c r="E37" s="1"/>
  <c r="L1061"/>
  <c r="L1055"/>
  <c r="L1053"/>
  <c r="L1052"/>
  <c r="L1051"/>
  <c r="L1050"/>
  <c r="L1048"/>
  <c r="L1047"/>
  <c r="L1046"/>
  <c r="I37"/>
  <c r="L1041"/>
  <c r="L1038"/>
  <c r="I1026"/>
  <c r="I1025"/>
  <c r="I1024"/>
  <c r="G1023"/>
  <c r="G1022"/>
  <c r="G1021"/>
  <c r="I1020"/>
  <c r="G1019"/>
  <c r="I1018"/>
  <c r="G1014"/>
  <c r="G1013"/>
  <c r="G1012"/>
  <c r="G1011"/>
  <c r="G1010"/>
  <c r="J1002"/>
  <c r="I1001"/>
  <c r="H1001"/>
  <c r="G1000"/>
  <c r="L998"/>
  <c r="F998"/>
  <c r="L997"/>
  <c r="G997"/>
  <c r="L996"/>
  <c r="F996"/>
  <c r="G995"/>
  <c r="F994"/>
  <c r="J987"/>
  <c r="I986"/>
  <c r="H986"/>
  <c r="H35" s="1"/>
  <c r="E986"/>
  <c r="E35" s="1"/>
  <c r="L985"/>
  <c r="G985"/>
  <c r="L984"/>
  <c r="G984"/>
  <c r="L983"/>
  <c r="G983"/>
  <c r="L982"/>
  <c r="G982"/>
  <c r="L981"/>
  <c r="F981"/>
  <c r="F980"/>
  <c r="F979"/>
  <c r="F978"/>
  <c r="L977"/>
  <c r="F977"/>
  <c r="L976"/>
  <c r="F976"/>
  <c r="L975"/>
  <c r="F975"/>
  <c r="G974"/>
  <c r="L973"/>
  <c r="G973"/>
  <c r="L972"/>
  <c r="F972"/>
  <c r="L971"/>
  <c r="G971"/>
  <c r="L970"/>
  <c r="F970"/>
  <c r="L969"/>
  <c r="F969"/>
  <c r="L968"/>
  <c r="F968"/>
  <c r="L967"/>
  <c r="F967"/>
  <c r="G966"/>
  <c r="J960"/>
  <c r="I959"/>
  <c r="E959"/>
  <c r="E33" s="1"/>
  <c r="H959"/>
  <c r="H33" s="1"/>
  <c r="L949"/>
  <c r="J934"/>
  <c r="H933"/>
  <c r="H32" s="1"/>
  <c r="E933"/>
  <c r="E32" s="1"/>
  <c r="L932"/>
  <c r="I932"/>
  <c r="I931"/>
  <c r="L930"/>
  <c r="G930"/>
  <c r="F929"/>
  <c r="G928"/>
  <c r="G927"/>
  <c r="G926"/>
  <c r="G925"/>
  <c r="L924"/>
  <c r="F924"/>
  <c r="L923"/>
  <c r="F923"/>
  <c r="G922"/>
  <c r="G921"/>
  <c r="F920"/>
  <c r="F919"/>
  <c r="G918"/>
  <c r="G917"/>
  <c r="G916"/>
  <c r="G915"/>
  <c r="G914"/>
  <c r="G913"/>
  <c r="L912"/>
  <c r="F912"/>
  <c r="J906"/>
  <c r="H905"/>
  <c r="H31" s="1"/>
  <c r="I904"/>
  <c r="I905" s="1"/>
  <c r="I31" s="1"/>
  <c r="G903"/>
  <c r="G902"/>
  <c r="L901"/>
  <c r="F901"/>
  <c r="L900"/>
  <c r="F900"/>
  <c r="L899"/>
  <c r="F899"/>
  <c r="G898"/>
  <c r="L897"/>
  <c r="G897"/>
  <c r="L896"/>
  <c r="F896"/>
  <c r="L895"/>
  <c r="F895"/>
  <c r="L894"/>
  <c r="F894"/>
  <c r="L893"/>
  <c r="F893"/>
  <c r="L892"/>
  <c r="F892"/>
  <c r="G891"/>
  <c r="G890"/>
  <c r="G889"/>
  <c r="F888"/>
  <c r="F887"/>
  <c r="L886"/>
  <c r="F886"/>
  <c r="L885"/>
  <c r="E885"/>
  <c r="E905" s="1"/>
  <c r="E31" s="1"/>
  <c r="L884"/>
  <c r="F884"/>
  <c r="L883"/>
  <c r="F883"/>
  <c r="J877"/>
  <c r="H876"/>
  <c r="H30" s="1"/>
  <c r="I875"/>
  <c r="G874"/>
  <c r="L873"/>
  <c r="L872"/>
  <c r="L871"/>
  <c r="L868"/>
  <c r="F868"/>
  <c r="L867"/>
  <c r="L866"/>
  <c r="L865"/>
  <c r="L860"/>
  <c r="L859"/>
  <c r="L858"/>
  <c r="L857"/>
  <c r="I849"/>
  <c r="I850" s="1"/>
  <c r="I29" s="1"/>
  <c r="L848"/>
  <c r="H848"/>
  <c r="H847"/>
  <c r="G845"/>
  <c r="F844"/>
  <c r="F843"/>
  <c r="F842"/>
  <c r="L840"/>
  <c r="F840"/>
  <c r="L839"/>
  <c r="F839"/>
  <c r="L838"/>
  <c r="F838"/>
  <c r="L837"/>
  <c r="L836"/>
  <c r="F836"/>
  <c r="L835"/>
  <c r="F835"/>
  <c r="L834"/>
  <c r="G833"/>
  <c r="J825"/>
  <c r="H824"/>
  <c r="H28" s="1"/>
  <c r="G823"/>
  <c r="F822"/>
  <c r="L821"/>
  <c r="F821"/>
  <c r="F820"/>
  <c r="L819"/>
  <c r="F819"/>
  <c r="F818"/>
  <c r="L817"/>
  <c r="F817"/>
  <c r="F816"/>
  <c r="L815"/>
  <c r="F815"/>
  <c r="F814"/>
  <c r="F813"/>
  <c r="G812"/>
  <c r="L811"/>
  <c r="E811"/>
  <c r="E824" s="1"/>
  <c r="E28" s="1"/>
  <c r="F810"/>
  <c r="L809"/>
  <c r="F809"/>
  <c r="L808"/>
  <c r="F808"/>
  <c r="L807"/>
  <c r="G807"/>
  <c r="L806"/>
  <c r="G806"/>
  <c r="F805"/>
  <c r="L804"/>
  <c r="G804"/>
  <c r="F803"/>
  <c r="L802"/>
  <c r="F802"/>
  <c r="F801"/>
  <c r="L800"/>
  <c r="F800"/>
  <c r="L799"/>
  <c r="G799"/>
  <c r="L798"/>
  <c r="G798"/>
  <c r="L797"/>
  <c r="I797"/>
  <c r="I796"/>
  <c r="J790"/>
  <c r="H789"/>
  <c r="H27" s="1"/>
  <c r="E789"/>
  <c r="E27" s="1"/>
  <c r="F788"/>
  <c r="F787"/>
  <c r="F786"/>
  <c r="L785"/>
  <c r="F785"/>
  <c r="L784"/>
  <c r="F784"/>
  <c r="L783"/>
  <c r="F783"/>
  <c r="I782"/>
  <c r="F781"/>
  <c r="G780"/>
  <c r="L779"/>
  <c r="F779"/>
  <c r="L778"/>
  <c r="F778"/>
  <c r="L777"/>
  <c r="F777"/>
  <c r="L776"/>
  <c r="F776"/>
  <c r="L775"/>
  <c r="F775"/>
  <c r="L774"/>
  <c r="G774"/>
  <c r="L773"/>
  <c r="G773"/>
  <c r="L772"/>
  <c r="G772"/>
  <c r="G771"/>
  <c r="L770"/>
  <c r="G770"/>
  <c r="F769"/>
  <c r="G768"/>
  <c r="F767"/>
  <c r="G766"/>
  <c r="L765"/>
  <c r="G765"/>
  <c r="L764"/>
  <c r="I764"/>
  <c r="I763"/>
  <c r="J757"/>
  <c r="F756"/>
  <c r="F26" s="1"/>
  <c r="G754"/>
  <c r="I753"/>
  <c r="G752"/>
  <c r="G751"/>
  <c r="G750"/>
  <c r="G749"/>
  <c r="G748"/>
  <c r="G747"/>
  <c r="G746"/>
  <c r="G745"/>
  <c r="G744"/>
  <c r="I743"/>
  <c r="J736"/>
  <c r="H734"/>
  <c r="G733"/>
  <c r="L732"/>
  <c r="F732"/>
  <c r="L731"/>
  <c r="F731"/>
  <c r="F730"/>
  <c r="G729"/>
  <c r="L728"/>
  <c r="G728"/>
  <c r="L727"/>
  <c r="H727"/>
  <c r="G726"/>
  <c r="G725"/>
  <c r="L724"/>
  <c r="G724"/>
  <c r="L723"/>
  <c r="G723"/>
  <c r="L650"/>
  <c r="L647"/>
  <c r="L646"/>
  <c r="L645"/>
  <c r="L644"/>
  <c r="L643"/>
  <c r="L642"/>
  <c r="L641"/>
  <c r="L639"/>
  <c r="L637"/>
  <c r="L636"/>
  <c r="L633"/>
  <c r="L632"/>
  <c r="J626"/>
  <c r="L624"/>
  <c r="H624"/>
  <c r="B624"/>
  <c r="L623"/>
  <c r="H623"/>
  <c r="B623"/>
  <c r="L622"/>
  <c r="G622"/>
  <c r="B622"/>
  <c r="G621"/>
  <c r="B621"/>
  <c r="L620"/>
  <c r="G620"/>
  <c r="B620"/>
  <c r="L619"/>
  <c r="G619"/>
  <c r="B619"/>
  <c r="G618"/>
  <c r="B618"/>
  <c r="L617"/>
  <c r="G617"/>
  <c r="B617"/>
  <c r="L616"/>
  <c r="G616"/>
  <c r="B616"/>
  <c r="L615"/>
  <c r="H615"/>
  <c r="B615"/>
  <c r="L614"/>
  <c r="G614"/>
  <c r="B614"/>
  <c r="L613"/>
  <c r="G613"/>
  <c r="B613"/>
  <c r="L612"/>
  <c r="G612"/>
  <c r="B612"/>
  <c r="L611"/>
  <c r="G611"/>
  <c r="B611"/>
  <c r="L610"/>
  <c r="G610"/>
  <c r="B610"/>
  <c r="L609"/>
  <c r="G609"/>
  <c r="B609"/>
  <c r="L608"/>
  <c r="G608"/>
  <c r="B608"/>
  <c r="L607"/>
  <c r="F607"/>
  <c r="B607"/>
  <c r="L606"/>
  <c r="F606"/>
  <c r="B606"/>
  <c r="L605"/>
  <c r="G605"/>
  <c r="B605"/>
  <c r="L604"/>
  <c r="G604"/>
  <c r="B604"/>
  <c r="L603"/>
  <c r="G603"/>
  <c r="B603"/>
  <c r="L602"/>
  <c r="G602"/>
  <c r="B602"/>
  <c r="G601"/>
  <c r="B601"/>
  <c r="G600"/>
  <c r="B600"/>
  <c r="L599"/>
  <c r="G599"/>
  <c r="B599"/>
  <c r="L598"/>
  <c r="F598"/>
  <c r="B598"/>
  <c r="L597"/>
  <c r="F597"/>
  <c r="B597"/>
  <c r="L596"/>
  <c r="D596"/>
  <c r="B596"/>
  <c r="L595"/>
  <c r="G595"/>
  <c r="B595"/>
  <c r="L594"/>
  <c r="G594"/>
  <c r="B594"/>
  <c r="L593"/>
  <c r="G593"/>
  <c r="B593"/>
  <c r="L592"/>
  <c r="G592"/>
  <c r="B592"/>
  <c r="F591"/>
  <c r="B591"/>
  <c r="F590"/>
  <c r="B590"/>
  <c r="L589"/>
  <c r="E589"/>
  <c r="B589"/>
  <c r="L588"/>
  <c r="E588"/>
  <c r="B588"/>
  <c r="L587"/>
  <c r="F587"/>
  <c r="B587"/>
  <c r="L586"/>
  <c r="E586"/>
  <c r="B586"/>
  <c r="G585"/>
  <c r="B585"/>
  <c r="F584"/>
  <c r="B584"/>
  <c r="L583"/>
  <c r="F583"/>
  <c r="B583"/>
  <c r="L582"/>
  <c r="D582"/>
  <c r="B582"/>
  <c r="L581"/>
  <c r="F581"/>
  <c r="B581"/>
  <c r="L580"/>
  <c r="F580"/>
  <c r="B580"/>
  <c r="L579"/>
  <c r="D579"/>
  <c r="B579"/>
  <c r="L578"/>
  <c r="D578"/>
  <c r="B578"/>
  <c r="L577"/>
  <c r="D577"/>
  <c r="B577"/>
  <c r="L576"/>
  <c r="F576"/>
  <c r="B576"/>
  <c r="L575"/>
  <c r="F575"/>
  <c r="B575"/>
  <c r="L574"/>
  <c r="F574"/>
  <c r="B574"/>
  <c r="L573"/>
  <c r="F573"/>
  <c r="B573"/>
  <c r="L572"/>
  <c r="F572"/>
  <c r="B572"/>
  <c r="L571"/>
  <c r="F571"/>
  <c r="B571"/>
  <c r="L570"/>
  <c r="F570"/>
  <c r="B570"/>
  <c r="L569"/>
  <c r="G569"/>
  <c r="B569"/>
  <c r="L568"/>
  <c r="F568"/>
  <c r="B568"/>
  <c r="L567"/>
  <c r="F567"/>
  <c r="B567"/>
  <c r="L566"/>
  <c r="F566"/>
  <c r="B566"/>
  <c r="L565"/>
  <c r="F565"/>
  <c r="B565"/>
  <c r="L564"/>
  <c r="G564"/>
  <c r="B564"/>
  <c r="L563"/>
  <c r="G563"/>
  <c r="B563"/>
  <c r="L562"/>
  <c r="H562"/>
  <c r="B562"/>
  <c r="J556"/>
  <c r="L554"/>
  <c r="F554"/>
  <c r="B554"/>
  <c r="L553"/>
  <c r="G553"/>
  <c r="B553"/>
  <c r="L552"/>
  <c r="G552"/>
  <c r="B552"/>
  <c r="L551"/>
  <c r="G551"/>
  <c r="B551"/>
  <c r="F550"/>
  <c r="B550"/>
  <c r="F549"/>
  <c r="B549"/>
  <c r="F548"/>
  <c r="B548"/>
  <c r="L547"/>
  <c r="F547"/>
  <c r="B547"/>
  <c r="F546"/>
  <c r="B546"/>
  <c r="L545"/>
  <c r="F545"/>
  <c r="B545"/>
  <c r="L544"/>
  <c r="F544"/>
  <c r="B544"/>
  <c r="L543"/>
  <c r="F543"/>
  <c r="B543"/>
  <c r="L542"/>
  <c r="G542"/>
  <c r="B542"/>
  <c r="L541"/>
  <c r="F541"/>
  <c r="B541"/>
  <c r="L540"/>
  <c r="G540"/>
  <c r="B540"/>
  <c r="L539"/>
  <c r="G539"/>
  <c r="B539"/>
  <c r="F538"/>
  <c r="B538"/>
  <c r="G537"/>
  <c r="B537"/>
  <c r="G536"/>
  <c r="B536"/>
  <c r="G535"/>
  <c r="B535"/>
  <c r="J528"/>
  <c r="L526"/>
  <c r="F526"/>
  <c r="B526"/>
  <c r="L525"/>
  <c r="F525"/>
  <c r="B525"/>
  <c r="L523"/>
  <c r="H523"/>
  <c r="B523"/>
  <c r="L522"/>
  <c r="F522"/>
  <c r="B522"/>
  <c r="L521"/>
  <c r="G521"/>
  <c r="B521"/>
  <c r="G520"/>
  <c r="L519"/>
  <c r="F519"/>
  <c r="B519"/>
  <c r="L518"/>
  <c r="E518"/>
  <c r="B518"/>
  <c r="L517"/>
  <c r="F517"/>
  <c r="B517"/>
  <c r="H516"/>
  <c r="B516"/>
  <c r="L515"/>
  <c r="F515"/>
  <c r="B515"/>
  <c r="L514"/>
  <c r="F514"/>
  <c r="B514"/>
  <c r="L513"/>
  <c r="E513"/>
  <c r="B513"/>
  <c r="L512"/>
  <c r="F512"/>
  <c r="B512"/>
  <c r="L511"/>
  <c r="F511"/>
  <c r="B511"/>
  <c r="L510"/>
  <c r="G510"/>
  <c r="B510"/>
  <c r="L509"/>
  <c r="H509"/>
  <c r="B509"/>
  <c r="L508"/>
  <c r="F508"/>
  <c r="B508"/>
  <c r="L507"/>
  <c r="G507"/>
  <c r="B507"/>
  <c r="L506"/>
  <c r="G506"/>
  <c r="B506"/>
  <c r="B505"/>
  <c r="G504"/>
  <c r="B504"/>
  <c r="L503"/>
  <c r="G503"/>
  <c r="B503"/>
  <c r="L502"/>
  <c r="F502"/>
  <c r="B502"/>
  <c r="F501"/>
  <c r="B501"/>
  <c r="F500"/>
  <c r="B500"/>
  <c r="L499"/>
  <c r="F499"/>
  <c r="B499"/>
  <c r="G490"/>
  <c r="B490"/>
  <c r="G489"/>
  <c r="B489"/>
  <c r="L488"/>
  <c r="F488"/>
  <c r="B488"/>
  <c r="L487"/>
  <c r="F487"/>
  <c r="B487"/>
  <c r="L486"/>
  <c r="F486"/>
  <c r="B486"/>
  <c r="L485"/>
  <c r="G485"/>
  <c r="B485"/>
  <c r="L484"/>
  <c r="G484"/>
  <c r="B484"/>
  <c r="L483"/>
  <c r="G483"/>
  <c r="B483"/>
  <c r="L482"/>
  <c r="G482"/>
  <c r="B482"/>
  <c r="L481"/>
  <c r="E481"/>
  <c r="B481"/>
  <c r="L480"/>
  <c r="G480"/>
  <c r="B480"/>
  <c r="L479"/>
  <c r="G479"/>
  <c r="B479"/>
  <c r="L478"/>
  <c r="G478"/>
  <c r="B478"/>
  <c r="L477"/>
  <c r="G477"/>
  <c r="B477"/>
  <c r="L476"/>
  <c r="F476"/>
  <c r="B476"/>
  <c r="L475"/>
  <c r="E475"/>
  <c r="B475"/>
  <c r="L474"/>
  <c r="E474"/>
  <c r="B474"/>
  <c r="G473"/>
  <c r="B473"/>
  <c r="G472"/>
  <c r="B472"/>
  <c r="L471"/>
  <c r="F471"/>
  <c r="B471"/>
  <c r="L470"/>
  <c r="G470"/>
  <c r="B470"/>
  <c r="L469"/>
  <c r="H469"/>
  <c r="B469"/>
  <c r="L468"/>
  <c r="G468"/>
  <c r="B468"/>
  <c r="G467"/>
  <c r="B467"/>
  <c r="L464"/>
  <c r="E464"/>
  <c r="B464"/>
  <c r="H463"/>
  <c r="B463"/>
  <c r="L462"/>
  <c r="E462"/>
  <c r="B462"/>
  <c r="H461"/>
  <c r="B461"/>
  <c r="L460"/>
  <c r="G460"/>
  <c r="B460"/>
  <c r="F459"/>
  <c r="B459"/>
  <c r="F458"/>
  <c r="B458"/>
  <c r="F457"/>
  <c r="B457"/>
  <c r="L456"/>
  <c r="H456"/>
  <c r="B456"/>
  <c r="G455"/>
  <c r="B455"/>
  <c r="G454"/>
  <c r="B454"/>
  <c r="B465" s="1"/>
  <c r="L453"/>
  <c r="G453"/>
  <c r="B453"/>
  <c r="L452"/>
  <c r="E452"/>
  <c r="B452"/>
  <c r="L451"/>
  <c r="F451"/>
  <c r="B451"/>
  <c r="L450"/>
  <c r="F450"/>
  <c r="B450"/>
  <c r="L449"/>
  <c r="G449"/>
  <c r="B449"/>
  <c r="L448"/>
  <c r="E448"/>
  <c r="B448"/>
  <c r="G447"/>
  <c r="B447"/>
  <c r="F446"/>
  <c r="B446"/>
  <c r="G445"/>
  <c r="B445"/>
  <c r="L444"/>
  <c r="G444"/>
  <c r="B444"/>
  <c r="L443"/>
  <c r="G443"/>
  <c r="B443"/>
  <c r="L442"/>
  <c r="G442"/>
  <c r="B442"/>
  <c r="L434"/>
  <c r="G434"/>
  <c r="L433"/>
  <c r="G433"/>
  <c r="B433"/>
  <c r="L432"/>
  <c r="G432"/>
  <c r="B432"/>
  <c r="L431"/>
  <c r="G431"/>
  <c r="B431"/>
  <c r="L430"/>
  <c r="F430"/>
  <c r="B430"/>
  <c r="F429"/>
  <c r="B429"/>
  <c r="F428"/>
  <c r="B428"/>
  <c r="G419"/>
  <c r="B419"/>
  <c r="G418"/>
  <c r="B418"/>
  <c r="G417"/>
  <c r="B417"/>
  <c r="G416"/>
  <c r="B416"/>
  <c r="G415"/>
  <c r="B415"/>
  <c r="G414"/>
  <c r="B414"/>
  <c r="G413"/>
  <c r="B413"/>
  <c r="G412"/>
  <c r="B412"/>
  <c r="G411"/>
  <c r="B411"/>
  <c r="G410"/>
  <c r="B410"/>
  <c r="G409"/>
  <c r="B409"/>
  <c r="G408"/>
  <c r="B408"/>
  <c r="G407"/>
  <c r="B407"/>
  <c r="H406"/>
  <c r="B406"/>
  <c r="G405"/>
  <c r="B405"/>
  <c r="G404"/>
  <c r="B404"/>
  <c r="H403"/>
  <c r="L403" s="1"/>
  <c r="B403"/>
  <c r="H402"/>
  <c r="B402"/>
  <c r="G401"/>
  <c r="B401"/>
  <c r="G400"/>
  <c r="B400"/>
  <c r="G399"/>
  <c r="B399"/>
  <c r="G398"/>
  <c r="B398"/>
  <c r="G397"/>
  <c r="B397"/>
  <c r="G396"/>
  <c r="B396"/>
  <c r="G395"/>
  <c r="B395"/>
  <c r="G394"/>
  <c r="B394"/>
  <c r="H393"/>
  <c r="B393"/>
  <c r="G392"/>
  <c r="B392"/>
  <c r="G391"/>
  <c r="B391"/>
  <c r="G390"/>
  <c r="B390"/>
  <c r="H389"/>
  <c r="L389" s="1"/>
  <c r="B389"/>
  <c r="H388"/>
  <c r="B388"/>
  <c r="J371"/>
  <c r="I369"/>
  <c r="B369"/>
  <c r="G368"/>
  <c r="B368"/>
  <c r="G367"/>
  <c r="B367"/>
  <c r="G366"/>
  <c r="B366"/>
  <c r="I365"/>
  <c r="I370" s="1"/>
  <c r="I15" s="1"/>
  <c r="B365"/>
  <c r="G364"/>
  <c r="B364"/>
  <c r="G363"/>
  <c r="B363"/>
  <c r="G362"/>
  <c r="B362"/>
  <c r="G361"/>
  <c r="B361"/>
  <c r="G360"/>
  <c r="B360"/>
  <c r="H359"/>
  <c r="B359"/>
  <c r="G358"/>
  <c r="B358"/>
  <c r="G357"/>
  <c r="B357"/>
  <c r="H356"/>
  <c r="B356"/>
  <c r="J349"/>
  <c r="H347"/>
  <c r="H348" s="1"/>
  <c r="H18" s="1"/>
  <c r="B347"/>
  <c r="I346"/>
  <c r="B346"/>
  <c r="G345"/>
  <c r="B345"/>
  <c r="G344"/>
  <c r="B344"/>
  <c r="I343"/>
  <c r="B343"/>
  <c r="G342"/>
  <c r="B342"/>
  <c r="G341"/>
  <c r="B341"/>
  <c r="G340"/>
  <c r="B340"/>
  <c r="G339"/>
  <c r="B339"/>
  <c r="G338"/>
  <c r="B338"/>
  <c r="G337"/>
  <c r="B337"/>
  <c r="G336"/>
  <c r="B336"/>
  <c r="G335"/>
  <c r="B335"/>
  <c r="I334"/>
  <c r="B334"/>
  <c r="G333"/>
  <c r="B333"/>
  <c r="G332"/>
  <c r="B332"/>
  <c r="G331"/>
  <c r="B331"/>
  <c r="G330"/>
  <c r="B330"/>
  <c r="I329"/>
  <c r="L329" s="1"/>
  <c r="B329"/>
  <c r="J323"/>
  <c r="H321"/>
  <c r="H320"/>
  <c r="H319"/>
  <c r="B319"/>
  <c r="L318"/>
  <c r="H318"/>
  <c r="B318"/>
  <c r="H317"/>
  <c r="B317"/>
  <c r="H316"/>
  <c r="B316"/>
  <c r="H315"/>
  <c r="B315"/>
  <c r="L314"/>
  <c r="G314"/>
  <c r="B314"/>
  <c r="G313"/>
  <c r="B313"/>
  <c r="H312"/>
  <c r="B312"/>
  <c r="H311"/>
  <c r="B311"/>
  <c r="J304"/>
  <c r="L302"/>
  <c r="F302"/>
  <c r="B302"/>
  <c r="F301"/>
  <c r="B301"/>
  <c r="L300"/>
  <c r="F300"/>
  <c r="B300"/>
  <c r="L299"/>
  <c r="G299"/>
  <c r="B299"/>
  <c r="L298"/>
  <c r="F298"/>
  <c r="B298"/>
  <c r="F297"/>
  <c r="B297"/>
  <c r="L296"/>
  <c r="F296"/>
  <c r="B296"/>
  <c r="L295"/>
  <c r="F295"/>
  <c r="B295"/>
  <c r="F294"/>
  <c r="B294"/>
  <c r="L293"/>
  <c r="F293"/>
  <c r="B293"/>
  <c r="L292"/>
  <c r="F292"/>
  <c r="B292"/>
  <c r="L291"/>
  <c r="G291"/>
  <c r="B291"/>
  <c r="G290"/>
  <c r="B290"/>
  <c r="L289"/>
  <c r="F289"/>
  <c r="B289"/>
  <c r="L288"/>
  <c r="G288"/>
  <c r="B288"/>
  <c r="L287"/>
  <c r="F287"/>
  <c r="B287"/>
  <c r="L286"/>
  <c r="F286"/>
  <c r="B286"/>
  <c r="L285"/>
  <c r="F285"/>
  <c r="B285"/>
  <c r="L284"/>
  <c r="F284"/>
  <c r="B284"/>
  <c r="F283"/>
  <c r="B283"/>
  <c r="F282"/>
  <c r="B282"/>
  <c r="H281"/>
  <c r="B281"/>
  <c r="L280"/>
  <c r="G280"/>
  <c r="B280"/>
  <c r="L279"/>
  <c r="G279"/>
  <c r="B279"/>
  <c r="L278"/>
  <c r="G278"/>
  <c r="B278"/>
  <c r="L277"/>
  <c r="F277"/>
  <c r="B277"/>
  <c r="L276"/>
  <c r="F276"/>
  <c r="B276"/>
  <c r="F275"/>
  <c r="B275"/>
  <c r="F274"/>
  <c r="B274"/>
  <c r="L273"/>
  <c r="G273"/>
  <c r="B273"/>
  <c r="L272"/>
  <c r="G272"/>
  <c r="B272"/>
  <c r="F271"/>
  <c r="B271"/>
  <c r="G270"/>
  <c r="B270"/>
  <c r="H269"/>
  <c r="B269"/>
  <c r="L268"/>
  <c r="G268"/>
  <c r="B268"/>
  <c r="L267"/>
  <c r="F267"/>
  <c r="B267"/>
  <c r="L266"/>
  <c r="G266"/>
  <c r="B266"/>
  <c r="L265"/>
  <c r="G265"/>
  <c r="B265"/>
  <c r="F264"/>
  <c r="B264"/>
  <c r="L263"/>
  <c r="G263"/>
  <c r="B263"/>
  <c r="L262"/>
  <c r="E262"/>
  <c r="E303" s="1"/>
  <c r="E13" s="1"/>
  <c r="B262"/>
  <c r="L261"/>
  <c r="G261"/>
  <c r="B261"/>
  <c r="L260"/>
  <c r="F260"/>
  <c r="B260"/>
  <c r="L259"/>
  <c r="F259"/>
  <c r="B259"/>
  <c r="L258"/>
  <c r="F258"/>
  <c r="B258"/>
  <c r="J253"/>
  <c r="L251"/>
  <c r="F251"/>
  <c r="B251"/>
  <c r="F250"/>
  <c r="B250"/>
  <c r="L249"/>
  <c r="F249"/>
  <c r="B249"/>
  <c r="L248"/>
  <c r="F248"/>
  <c r="B248"/>
  <c r="F247"/>
  <c r="B247"/>
  <c r="L246"/>
  <c r="F246"/>
  <c r="B246"/>
  <c r="L245"/>
  <c r="F245"/>
  <c r="B245"/>
  <c r="L244"/>
  <c r="G244"/>
  <c r="B244"/>
  <c r="L243"/>
  <c r="F243"/>
  <c r="B243"/>
  <c r="F242"/>
  <c r="B242"/>
  <c r="L241"/>
  <c r="F241"/>
  <c r="B241"/>
  <c r="L240"/>
  <c r="F240"/>
  <c r="B240"/>
  <c r="F239"/>
  <c r="B239"/>
  <c r="L238"/>
  <c r="F238"/>
  <c r="B238"/>
  <c r="L237"/>
  <c r="G237"/>
  <c r="B237"/>
  <c r="L236"/>
  <c r="F236"/>
  <c r="B236"/>
  <c r="L235"/>
  <c r="G235"/>
  <c r="B235"/>
  <c r="G234"/>
  <c r="B234"/>
  <c r="L233"/>
  <c r="G233"/>
  <c r="B233"/>
  <c r="L232"/>
  <c r="G232"/>
  <c r="B232"/>
  <c r="L231"/>
  <c r="F231"/>
  <c r="B231"/>
  <c r="L230"/>
  <c r="E230"/>
  <c r="B230"/>
  <c r="F229"/>
  <c r="B229"/>
  <c r="L228"/>
  <c r="G228"/>
  <c r="B228"/>
  <c r="L227"/>
  <c r="E227"/>
  <c r="B227"/>
  <c r="L226"/>
  <c r="G226"/>
  <c r="B226"/>
  <c r="L225"/>
  <c r="E225"/>
  <c r="B225"/>
  <c r="L224"/>
  <c r="G224"/>
  <c r="B224"/>
  <c r="G223"/>
  <c r="B223"/>
  <c r="L222"/>
  <c r="F222"/>
  <c r="B222"/>
  <c r="F221"/>
  <c r="B221"/>
  <c r="L220"/>
  <c r="F220"/>
  <c r="B220"/>
  <c r="L219"/>
  <c r="F219"/>
  <c r="B219"/>
  <c r="L207"/>
  <c r="G207"/>
  <c r="B207"/>
  <c r="G206"/>
  <c r="B206"/>
  <c r="L205"/>
  <c r="G205"/>
  <c r="B205"/>
  <c r="L204"/>
  <c r="G204"/>
  <c r="B204"/>
  <c r="L203"/>
  <c r="F203"/>
  <c r="B203"/>
  <c r="F202"/>
  <c r="B202"/>
  <c r="L201"/>
  <c r="F201"/>
  <c r="B201"/>
  <c r="L200"/>
  <c r="F200"/>
  <c r="B200"/>
  <c r="F199"/>
  <c r="B199"/>
  <c r="L198"/>
  <c r="F198"/>
  <c r="B198"/>
  <c r="L197"/>
  <c r="G197"/>
  <c r="B197"/>
  <c r="L196"/>
  <c r="E196"/>
  <c r="B196"/>
  <c r="L195"/>
  <c r="F195"/>
  <c r="B195"/>
  <c r="F194"/>
  <c r="B194"/>
  <c r="L193"/>
  <c r="F193"/>
  <c r="B193"/>
  <c r="L192"/>
  <c r="F192"/>
  <c r="B192"/>
  <c r="F191"/>
  <c r="B191"/>
  <c r="L190"/>
  <c r="F190"/>
  <c r="B190"/>
  <c r="L189"/>
  <c r="F189"/>
  <c r="B189"/>
  <c r="L188"/>
  <c r="F188"/>
  <c r="B188"/>
  <c r="F187"/>
  <c r="B187"/>
  <c r="L186"/>
  <c r="F186"/>
  <c r="B186"/>
  <c r="L185"/>
  <c r="G185"/>
  <c r="B185"/>
  <c r="L184"/>
  <c r="G184"/>
  <c r="B184"/>
  <c r="L183"/>
  <c r="G183"/>
  <c r="B183"/>
  <c r="L182"/>
  <c r="E182"/>
  <c r="B182"/>
  <c r="L181"/>
  <c r="E181"/>
  <c r="B181"/>
  <c r="L180"/>
  <c r="G180"/>
  <c r="B180"/>
  <c r="L179"/>
  <c r="F179"/>
  <c r="B179"/>
  <c r="F178"/>
  <c r="B178"/>
  <c r="L177"/>
  <c r="F177"/>
  <c r="B177"/>
  <c r="L176"/>
  <c r="F176"/>
  <c r="B176"/>
  <c r="L175"/>
  <c r="F175"/>
  <c r="B175"/>
  <c r="J169"/>
  <c r="H168"/>
  <c r="H10" s="1"/>
  <c r="D168"/>
  <c r="D10" s="1"/>
  <c r="L167"/>
  <c r="G167"/>
  <c r="B167"/>
  <c r="L166"/>
  <c r="F166"/>
  <c r="B166"/>
  <c r="F165"/>
  <c r="B165"/>
  <c r="L164"/>
  <c r="F164"/>
  <c r="B164"/>
  <c r="L163"/>
  <c r="G163"/>
  <c r="B163"/>
  <c r="L162"/>
  <c r="F162"/>
  <c r="B162"/>
  <c r="L161"/>
  <c r="F161"/>
  <c r="B161"/>
  <c r="L160"/>
  <c r="F160"/>
  <c r="B160"/>
  <c r="L159"/>
  <c r="F159"/>
  <c r="B159"/>
  <c r="L158"/>
  <c r="F158"/>
  <c r="B158"/>
  <c r="L157"/>
  <c r="F157"/>
  <c r="B157"/>
  <c r="L156"/>
  <c r="F156"/>
  <c r="B156"/>
  <c r="F155"/>
  <c r="B155"/>
  <c r="L154"/>
  <c r="F154"/>
  <c r="B154"/>
  <c r="L153"/>
  <c r="F153"/>
  <c r="B153"/>
  <c r="F152"/>
  <c r="B152"/>
  <c r="L151"/>
  <c r="F151"/>
  <c r="B151"/>
  <c r="L150"/>
  <c r="G150"/>
  <c r="B150"/>
  <c r="F149"/>
  <c r="B149"/>
  <c r="L148"/>
  <c r="F148"/>
  <c r="B148"/>
  <c r="L147"/>
  <c r="G147"/>
  <c r="B147"/>
  <c r="L146"/>
  <c r="G146"/>
  <c r="B146"/>
  <c r="L145"/>
  <c r="G145"/>
  <c r="B145"/>
  <c r="F144"/>
  <c r="B144"/>
  <c r="L143"/>
  <c r="G143"/>
  <c r="B143"/>
  <c r="L142"/>
  <c r="G142"/>
  <c r="B142"/>
  <c r="L141"/>
  <c r="F141"/>
  <c r="B141"/>
  <c r="L140"/>
  <c r="F140"/>
  <c r="B140"/>
  <c r="L139"/>
  <c r="E139"/>
  <c r="B139"/>
  <c r="L138"/>
  <c r="E138"/>
  <c r="B138"/>
  <c r="L137"/>
  <c r="F137"/>
  <c r="B137"/>
  <c r="F136"/>
  <c r="B136"/>
  <c r="L135"/>
  <c r="F135"/>
  <c r="B135"/>
  <c r="L134"/>
  <c r="F134"/>
  <c r="B134"/>
  <c r="L133"/>
  <c r="F133"/>
  <c r="B133"/>
  <c r="J126"/>
  <c r="D125"/>
  <c r="D9" s="1"/>
  <c r="L124"/>
  <c r="F124"/>
  <c r="B124"/>
  <c r="F123"/>
  <c r="B123"/>
  <c r="L122"/>
  <c r="F122"/>
  <c r="B122"/>
  <c r="L121"/>
  <c r="F121"/>
  <c r="B121"/>
  <c r="L120"/>
  <c r="F120"/>
  <c r="B120"/>
  <c r="L119"/>
  <c r="E119"/>
  <c r="B119"/>
  <c r="L118"/>
  <c r="G118"/>
  <c r="B118"/>
  <c r="L117"/>
  <c r="G117"/>
  <c r="B117"/>
  <c r="L116"/>
  <c r="E116"/>
  <c r="B116"/>
  <c r="F115"/>
  <c r="B115"/>
  <c r="G114"/>
  <c r="B114"/>
  <c r="L113"/>
  <c r="G113"/>
  <c r="B113"/>
  <c r="L112"/>
  <c r="B112"/>
  <c r="F111"/>
  <c r="B111"/>
  <c r="L110"/>
  <c r="F110"/>
  <c r="B110"/>
  <c r="L109"/>
  <c r="F109"/>
  <c r="B109"/>
  <c r="F108"/>
  <c r="B108"/>
  <c r="L107"/>
  <c r="F107"/>
  <c r="B107"/>
  <c r="F106"/>
  <c r="B106"/>
  <c r="L105"/>
  <c r="F105"/>
  <c r="B105"/>
  <c r="L104"/>
  <c r="G104"/>
  <c r="B104"/>
  <c r="L103"/>
  <c r="F103"/>
  <c r="B103"/>
  <c r="F102"/>
  <c r="B102"/>
  <c r="L101"/>
  <c r="F101"/>
  <c r="B101"/>
  <c r="F100"/>
  <c r="B100"/>
  <c r="L99"/>
  <c r="F99"/>
  <c r="B99"/>
  <c r="L98"/>
  <c r="G98"/>
  <c r="B98"/>
  <c r="C97"/>
  <c r="J92"/>
  <c r="L90"/>
  <c r="F90"/>
  <c r="B90"/>
  <c r="F89"/>
  <c r="B89"/>
  <c r="L88"/>
  <c r="F88"/>
  <c r="B88"/>
  <c r="L87"/>
  <c r="F87"/>
  <c r="B87"/>
  <c r="L86"/>
  <c r="F86"/>
  <c r="B86"/>
  <c r="L85"/>
  <c r="F85"/>
  <c r="B85"/>
  <c r="L84"/>
  <c r="F84"/>
  <c r="B84"/>
  <c r="L83"/>
  <c r="F83"/>
  <c r="B83"/>
  <c r="L82"/>
  <c r="F82"/>
  <c r="B82"/>
  <c r="L81"/>
  <c r="E81"/>
  <c r="E91" s="1"/>
  <c r="E8" s="1"/>
  <c r="B81"/>
  <c r="F80"/>
  <c r="B80"/>
  <c r="L79"/>
  <c r="F79"/>
  <c r="B79"/>
  <c r="L78"/>
  <c r="G78"/>
  <c r="B78"/>
  <c r="L77"/>
  <c r="G77"/>
  <c r="B77"/>
  <c r="F76"/>
  <c r="B76"/>
  <c r="L75"/>
  <c r="F75"/>
  <c r="B75"/>
  <c r="L74"/>
  <c r="F74"/>
  <c r="B74"/>
  <c r="F73"/>
  <c r="B73"/>
  <c r="L72"/>
  <c r="F72"/>
  <c r="B72"/>
  <c r="F71"/>
  <c r="B71"/>
  <c r="L70"/>
  <c r="F70"/>
  <c r="B70"/>
  <c r="L69"/>
  <c r="F69"/>
  <c r="B69"/>
  <c r="F68"/>
  <c r="B68"/>
  <c r="L67"/>
  <c r="F67"/>
  <c r="B67"/>
  <c r="F66"/>
  <c r="B66"/>
  <c r="L65"/>
  <c r="F65"/>
  <c r="B65"/>
  <c r="E45"/>
  <c r="D45"/>
  <c r="E44"/>
  <c r="D44"/>
  <c r="D41"/>
  <c r="D40"/>
  <c r="D39"/>
  <c r="E38"/>
  <c r="D38"/>
  <c r="D37"/>
  <c r="E36"/>
  <c r="D36"/>
  <c r="I35"/>
  <c r="D35"/>
  <c r="I33"/>
  <c r="D33"/>
  <c r="D32"/>
  <c r="D31"/>
  <c r="E30"/>
  <c r="D30"/>
  <c r="E29"/>
  <c r="D29"/>
  <c r="D28"/>
  <c r="D27"/>
  <c r="E26"/>
  <c r="D26"/>
  <c r="I25"/>
  <c r="E25"/>
  <c r="D25"/>
  <c r="I22"/>
  <c r="I21"/>
  <c r="E21"/>
  <c r="D21"/>
  <c r="D20"/>
  <c r="D19"/>
  <c r="F18"/>
  <c r="E18"/>
  <c r="D18"/>
  <c r="F16"/>
  <c r="E16"/>
  <c r="D16"/>
  <c r="F15"/>
  <c r="E15"/>
  <c r="D15"/>
  <c r="I14"/>
  <c r="F14"/>
  <c r="E14"/>
  <c r="D14"/>
  <c r="I13"/>
  <c r="D13"/>
  <c r="I12"/>
  <c r="D12"/>
  <c r="D11"/>
  <c r="I10"/>
  <c r="I9"/>
  <c r="I8"/>
  <c r="H8"/>
  <c r="D8"/>
  <c r="E31" i="9"/>
  <c r="E14"/>
  <c r="E206" i="8"/>
  <c r="E176"/>
  <c r="E156"/>
  <c r="E128"/>
  <c r="E98"/>
  <c r="E95"/>
  <c r="E73"/>
  <c r="E50"/>
  <c r="D38" i="7"/>
  <c r="D25"/>
  <c r="D27" i="6"/>
  <c r="D18"/>
  <c r="D29" s="1"/>
  <c r="D108" i="5"/>
  <c r="D105"/>
  <c r="D79"/>
  <c r="D81" s="1"/>
  <c r="D51"/>
  <c r="D48"/>
  <c r="D21"/>
  <c r="D25" s="1"/>
  <c r="E84" i="4"/>
  <c r="E52"/>
  <c r="E22"/>
  <c r="D52" i="3"/>
  <c r="D32"/>
  <c r="D9"/>
  <c r="D226" i="2"/>
  <c r="D157"/>
  <c r="D158" s="1"/>
  <c r="D137"/>
  <c r="D113"/>
  <c r="D80"/>
  <c r="D69"/>
  <c r="F19"/>
  <c r="D333" i="1"/>
  <c r="D285"/>
  <c r="D250"/>
  <c r="D235"/>
  <c r="H206"/>
  <c r="H205"/>
  <c r="D204"/>
  <c r="H167"/>
  <c r="H119"/>
  <c r="H118"/>
  <c r="D117"/>
  <c r="H76"/>
  <c r="H75"/>
  <c r="H74"/>
  <c r="D73"/>
  <c r="H41"/>
  <c r="H40"/>
  <c r="H39"/>
  <c r="H38"/>
  <c r="D37"/>
  <c r="G850" i="10" l="1"/>
  <c r="G29" s="1"/>
  <c r="J29" s="1"/>
  <c r="G52"/>
  <c r="F212"/>
  <c r="F11" s="1"/>
  <c r="E212"/>
  <c r="E11" s="1"/>
  <c r="I1032"/>
  <c r="I36" s="1"/>
  <c r="F19"/>
  <c r="F23"/>
  <c r="J23" s="1"/>
  <c r="H19"/>
  <c r="F527"/>
  <c r="F20" s="1"/>
  <c r="H333" i="1"/>
  <c r="H53" i="10"/>
  <c r="F933"/>
  <c r="F32" s="1"/>
  <c r="F168"/>
  <c r="F10" s="1"/>
  <c r="H303"/>
  <c r="H13" s="1"/>
  <c r="H735"/>
  <c r="H25" s="1"/>
  <c r="H420"/>
  <c r="H16" s="1"/>
  <c r="F625"/>
  <c r="F22" s="1"/>
  <c r="D625"/>
  <c r="D22" s="1"/>
  <c r="F959"/>
  <c r="F33" s="1"/>
  <c r="F905"/>
  <c r="F31" s="1"/>
  <c r="J841"/>
  <c r="J851" s="1"/>
  <c r="F252"/>
  <c r="F12" s="1"/>
  <c r="I756"/>
  <c r="I26" s="1"/>
  <c r="H850"/>
  <c r="H29" s="1"/>
  <c r="F1001"/>
  <c r="F34" s="1"/>
  <c r="E625"/>
  <c r="E22" s="1"/>
  <c r="I789"/>
  <c r="I27" s="1"/>
  <c r="F125"/>
  <c r="F9" s="1"/>
  <c r="F1063"/>
  <c r="F37" s="1"/>
  <c r="F91"/>
  <c r="F8" s="1"/>
  <c r="E168"/>
  <c r="E10" s="1"/>
  <c r="F303"/>
  <c r="F13" s="1"/>
  <c r="I348"/>
  <c r="I18" s="1"/>
  <c r="H527"/>
  <c r="H20" s="1"/>
  <c r="H625"/>
  <c r="H22" s="1"/>
  <c r="F735"/>
  <c r="F25" s="1"/>
  <c r="F789"/>
  <c r="F27" s="1"/>
  <c r="I824"/>
  <c r="I28" s="1"/>
  <c r="F876"/>
  <c r="F30" s="1"/>
  <c r="G905"/>
  <c r="I933"/>
  <c r="I32" s="1"/>
  <c r="F986"/>
  <c r="F35" s="1"/>
  <c r="I876"/>
  <c r="I30" s="1"/>
  <c r="E125"/>
  <c r="E9" s="1"/>
  <c r="E252"/>
  <c r="E12" s="1"/>
  <c r="E527"/>
  <c r="E20" s="1"/>
  <c r="F824"/>
  <c r="F28" s="1"/>
  <c r="F850"/>
  <c r="F29" s="1"/>
  <c r="F555"/>
  <c r="F21" s="1"/>
  <c r="F69" i="2"/>
  <c r="F80" s="1"/>
  <c r="H370" i="10"/>
  <c r="H15" s="1"/>
  <c r="E19"/>
  <c r="H322"/>
  <c r="H14" s="1"/>
  <c r="J19" l="1"/>
  <c r="L18" l="1"/>
  <c r="L25" s="1"/>
  <c r="G47"/>
  <c r="G715"/>
  <c r="G24"/>
  <c r="J706"/>
  <c r="J707"/>
  <c r="E47"/>
  <c r="D47"/>
  <c r="E715"/>
  <c r="E24"/>
  <c r="J24"/>
  <c r="L48"/>
  <c r="F715"/>
  <c r="F24"/>
  <c r="F47"/>
  <c r="H715"/>
  <c r="H24"/>
  <c r="H47"/>
  <c r="L53"/>
  <c r="L635"/>
  <c r="J635"/>
  <c r="D715"/>
  <c r="D24"/>
  <c r="D706"/>
  <c r="I715"/>
  <c r="I24"/>
  <c r="I47"/>
  <c r="J47"/>
  <c r="L47"/>
  <c r="J634"/>
  <c r="L634"/>
  <c r="L1269"/>
</calcChain>
</file>

<file path=xl/sharedStrings.xml><?xml version="1.0" encoding="utf-8"?>
<sst xmlns="http://schemas.openxmlformats.org/spreadsheetml/2006/main" count="3209" uniqueCount="1342">
  <si>
    <t>BRYŁA A - Budynek główny</t>
  </si>
  <si>
    <t>Oddział wewnętrzny</t>
  </si>
  <si>
    <t>Pow. podłogi</t>
  </si>
  <si>
    <t>PARTER</t>
  </si>
  <si>
    <t>66a</t>
  </si>
  <si>
    <t>Sala chorych</t>
  </si>
  <si>
    <t>66b</t>
  </si>
  <si>
    <t>Łazienka pacjentów</t>
  </si>
  <si>
    <t>67a</t>
  </si>
  <si>
    <t>67b</t>
  </si>
  <si>
    <t>Łazienka pacjentów</t>
  </si>
  <si>
    <t>68a</t>
  </si>
  <si>
    <t>69a</t>
  </si>
  <si>
    <t>69b</t>
  </si>
  <si>
    <t>70a</t>
  </si>
  <si>
    <t>70b</t>
  </si>
  <si>
    <t>Kuchenka oddziałowa</t>
  </si>
  <si>
    <t>72a</t>
  </si>
  <si>
    <t>Komunikacja</t>
  </si>
  <si>
    <t>72b</t>
  </si>
  <si>
    <t>W.c</t>
  </si>
  <si>
    <t>72c</t>
  </si>
  <si>
    <t>Pokój ordynatora</t>
  </si>
  <si>
    <t>72d</t>
  </si>
  <si>
    <t>Pokój lekarzy</t>
  </si>
  <si>
    <t>72e</t>
  </si>
  <si>
    <t>Magazynek</t>
  </si>
  <si>
    <t>Łazienka N/N</t>
  </si>
  <si>
    <t>Gabinet zabiegowy</t>
  </si>
  <si>
    <t>Punkt pielęgniarski</t>
  </si>
  <si>
    <t>Pokój badań</t>
  </si>
  <si>
    <t>Przedsionek brudownika</t>
  </si>
  <si>
    <t>Brudownik</t>
  </si>
  <si>
    <t>Mag.pościeli czystej</t>
  </si>
  <si>
    <t>80a</t>
  </si>
  <si>
    <t>Przedsionek</t>
  </si>
  <si>
    <t>80b</t>
  </si>
  <si>
    <t>Pokój jednołóżkowy</t>
  </si>
  <si>
    <t>80c</t>
  </si>
  <si>
    <t>Łazienka</t>
  </si>
  <si>
    <t>KL2</t>
  </si>
  <si>
    <t>Klatka schodowa</t>
  </si>
  <si>
    <t>Klatka schodowa - przy windzie</t>
  </si>
  <si>
    <t>Winda</t>
  </si>
  <si>
    <t>Sekretariat</t>
  </si>
  <si>
    <t>Oddział ginekologiczny</t>
  </si>
  <si>
    <t>I PIĘTRO</t>
  </si>
  <si>
    <t>165a</t>
  </si>
  <si>
    <t>Sala chorych</t>
  </si>
  <si>
    <t>165b</t>
  </si>
  <si>
    <t>166a</t>
  </si>
  <si>
    <t>166b</t>
  </si>
  <si>
    <t>Łazienka</t>
  </si>
  <si>
    <t>167a</t>
  </si>
  <si>
    <t>167b</t>
  </si>
  <si>
    <t>Pom.oddziałowej</t>
  </si>
  <si>
    <t>168a</t>
  </si>
  <si>
    <t>168b</t>
  </si>
  <si>
    <t>169a</t>
  </si>
  <si>
    <t>169b</t>
  </si>
  <si>
    <t>Łazienka dla pacjentów</t>
  </si>
  <si>
    <t>Kuchnia oddziałowa</t>
  </si>
  <si>
    <t>170a</t>
  </si>
  <si>
    <t>Pom.porządkowe</t>
  </si>
  <si>
    <t>171a</t>
  </si>
  <si>
    <t>Przedsionek pododdziału poł.-nowor.</t>
  </si>
  <si>
    <t>171b</t>
  </si>
  <si>
    <t>171c</t>
  </si>
  <si>
    <t>Sala septyczna z możliwością porodu</t>
  </si>
  <si>
    <t>171d</t>
  </si>
  <si>
    <t>Pokój lekarzy</t>
  </si>
  <si>
    <t>171e</t>
  </si>
  <si>
    <t>Łazienka N/N</t>
  </si>
  <si>
    <t>173a</t>
  </si>
  <si>
    <t>Gabinet zabiegowy</t>
  </si>
  <si>
    <t>173b</t>
  </si>
  <si>
    <t>Magazynek</t>
  </si>
  <si>
    <t>Punkt pielęgniarski</t>
  </si>
  <si>
    <t>Gabinet zabiegowy, punkt badań</t>
  </si>
  <si>
    <t>Śluza</t>
  </si>
  <si>
    <t>177a</t>
  </si>
  <si>
    <t>Przedsionek</t>
  </si>
  <si>
    <t>177b</t>
  </si>
  <si>
    <t>Pokój jednołóżkowy</t>
  </si>
  <si>
    <t>177c</t>
  </si>
  <si>
    <t>Brudownik</t>
  </si>
  <si>
    <t>Oddział pediatryczny</t>
  </si>
  <si>
    <t>Komunikacja</t>
  </si>
  <si>
    <t>Kuchnia mleczna zmywalnia</t>
  </si>
  <si>
    <t>Kuchnia mleczna cz.czysta</t>
  </si>
  <si>
    <t>Łazienka dzieci młodsze</t>
  </si>
  <si>
    <t>Separatka</t>
  </si>
  <si>
    <t>Gabinet lekarski</t>
  </si>
  <si>
    <t>Komunikacja / poczekalnia</t>
  </si>
  <si>
    <t>Pom.oczekujących</t>
  </si>
  <si>
    <t>Pom. lekarzy+sekretariat</t>
  </si>
  <si>
    <t>191a</t>
  </si>
  <si>
    <t>Biuro oddziałowej</t>
  </si>
  <si>
    <t>191b</t>
  </si>
  <si>
    <t>Biuro drdynatora</t>
  </si>
  <si>
    <t>191c</t>
  </si>
  <si>
    <t>Pom.socjalne</t>
  </si>
  <si>
    <t>Łazienka personelu</t>
  </si>
  <si>
    <t>192a</t>
  </si>
  <si>
    <t>Magazyn</t>
  </si>
  <si>
    <t>193a</t>
  </si>
  <si>
    <t>Sala chorych dzieci (12-18) 4 łóżkowa</t>
  </si>
  <si>
    <t>193b</t>
  </si>
  <si>
    <t>193c</t>
  </si>
  <si>
    <t>194a</t>
  </si>
  <si>
    <t>Sala chorych (dzieci średnie)4 łóżka</t>
  </si>
  <si>
    <t>194b</t>
  </si>
  <si>
    <t>194c</t>
  </si>
  <si>
    <t>195a</t>
  </si>
  <si>
    <t>Sala chorych (dzieci do lat 3)-4 łóżkowa</t>
  </si>
  <si>
    <t>195b</t>
  </si>
  <si>
    <t>Sala chorych (dzieci do lat 3)-3 łóżkowa</t>
  </si>
  <si>
    <t>195c</t>
  </si>
  <si>
    <t>196a</t>
  </si>
  <si>
    <t>196b</t>
  </si>
  <si>
    <t>196c</t>
  </si>
  <si>
    <t>Pkt pielęgniarki dyżurnej</t>
  </si>
  <si>
    <t>198a</t>
  </si>
  <si>
    <t>Sala chorych 2 łóżkowa</t>
  </si>
  <si>
    <t>198b</t>
  </si>
  <si>
    <t>198c</t>
  </si>
  <si>
    <t>Śluza</t>
  </si>
  <si>
    <t>Składzik porządkowy</t>
  </si>
  <si>
    <t>Klatka schodowa KL1</t>
  </si>
  <si>
    <t>Korytarz przy pomieszczeniu lekarzy</t>
  </si>
  <si>
    <t>II PIĘTRO</t>
  </si>
  <si>
    <t>Oddział Chirurgii Urazowo- Ortopedycznej:</t>
  </si>
  <si>
    <t>263a</t>
  </si>
  <si>
    <t>Pomieszczenie porządkowe</t>
  </si>
  <si>
    <t>Brudownik z przedsionkiem</t>
  </si>
  <si>
    <t>Sala chorych 1-łóżkowa</t>
  </si>
  <si>
    <t>265a</t>
  </si>
  <si>
    <t>Łazienka</t>
  </si>
  <si>
    <t>Gabinet zabiegowy pielęgniarski</t>
  </si>
  <si>
    <t>Pokój kierownika oddziału</t>
  </si>
  <si>
    <t>Pokój pielęgniarki oddziałowej</t>
  </si>
  <si>
    <t>Magazyn II</t>
  </si>
  <si>
    <t>277a</t>
  </si>
  <si>
    <t>Sala chorych 5-łóżkowa</t>
  </si>
  <si>
    <t>277b</t>
  </si>
  <si>
    <t>277c</t>
  </si>
  <si>
    <t>278a</t>
  </si>
  <si>
    <t>278b</t>
  </si>
  <si>
    <t>Łazieka pacjentów</t>
  </si>
  <si>
    <t>278c</t>
  </si>
  <si>
    <t>279a</t>
  </si>
  <si>
    <t>Sala nadzoru chirurgicznego 5-łóżkowa</t>
  </si>
  <si>
    <t>279b</t>
  </si>
  <si>
    <t>Punkt obserwacyjny</t>
  </si>
  <si>
    <t>280a</t>
  </si>
  <si>
    <t>Sala chorych 5-łózkowa</t>
  </si>
  <si>
    <t>280b</t>
  </si>
  <si>
    <t>280c</t>
  </si>
  <si>
    <t>281a</t>
  </si>
  <si>
    <t>281b</t>
  </si>
  <si>
    <t>281c</t>
  </si>
  <si>
    <t>Sekretariat</t>
  </si>
  <si>
    <t>283a</t>
  </si>
  <si>
    <t>Łazienka lekarzy</t>
  </si>
  <si>
    <t>Klatka schodowa - KL1</t>
  </si>
  <si>
    <t>Oddział Chirurgii Ogólnej:</t>
  </si>
  <si>
    <t>258a</t>
  </si>
  <si>
    <t>258b</t>
  </si>
  <si>
    <t>258c</t>
  </si>
  <si>
    <t>257a</t>
  </si>
  <si>
    <t>257b</t>
  </si>
  <si>
    <t>257c</t>
  </si>
  <si>
    <t>254a</t>
  </si>
  <si>
    <t>Łazienka dla niepełnosprawnych</t>
  </si>
  <si>
    <t>Sala opatrunkowa</t>
  </si>
  <si>
    <t>252a</t>
  </si>
  <si>
    <t>252b</t>
  </si>
  <si>
    <t>252c</t>
  </si>
  <si>
    <t>252d</t>
  </si>
  <si>
    <t>252e</t>
  </si>
  <si>
    <t>250a</t>
  </si>
  <si>
    <t>250b</t>
  </si>
  <si>
    <t>Pomieszczenie poscieli</t>
  </si>
  <si>
    <t>250c</t>
  </si>
  <si>
    <t>250d</t>
  </si>
  <si>
    <t>249a</t>
  </si>
  <si>
    <t>249b</t>
  </si>
  <si>
    <t>249c</t>
  </si>
  <si>
    <t>248a</t>
  </si>
  <si>
    <t>248b</t>
  </si>
  <si>
    <t>Pokój pielęgniarki</t>
  </si>
  <si>
    <t>247a</t>
  </si>
  <si>
    <t>247b</t>
  </si>
  <si>
    <t>247c</t>
  </si>
  <si>
    <t>246a</t>
  </si>
  <si>
    <t>246b</t>
  </si>
  <si>
    <t>246c</t>
  </si>
  <si>
    <t>Piwnica</t>
  </si>
  <si>
    <t>01/-I</t>
  </si>
  <si>
    <t>komunikacja</t>
  </si>
  <si>
    <t>02/-I</t>
  </si>
  <si>
    <t>magazyn rzeczy chorych</t>
  </si>
  <si>
    <t>03/-I</t>
  </si>
  <si>
    <t>biuro mag. rzeczy chorych</t>
  </si>
  <si>
    <t>04/-I</t>
  </si>
  <si>
    <t>węzeł sanitarny dla mężczyzn</t>
  </si>
  <si>
    <t>05/-I</t>
  </si>
  <si>
    <t>szatnia męska personelu</t>
  </si>
  <si>
    <t>06/-I</t>
  </si>
  <si>
    <t>magazyn kasacyjny</t>
  </si>
  <si>
    <t>07/-I</t>
  </si>
  <si>
    <t>szatnia damska personelu</t>
  </si>
  <si>
    <t>08/-I</t>
  </si>
  <si>
    <t>węzeł sanitarny dla kobiet</t>
  </si>
  <si>
    <t>09/-I</t>
  </si>
  <si>
    <t>10/-I</t>
  </si>
  <si>
    <t>11/-I</t>
  </si>
  <si>
    <t>12/-I</t>
  </si>
  <si>
    <t>13/-I</t>
  </si>
  <si>
    <t>14/-I</t>
  </si>
  <si>
    <t>15/-I</t>
  </si>
  <si>
    <t>pomieszczenie techniczne</t>
  </si>
  <si>
    <t>16/-I</t>
  </si>
  <si>
    <t>pomieszczenie porządkowe</t>
  </si>
  <si>
    <t>17/-I</t>
  </si>
  <si>
    <t>magazyn czystej bielizny</t>
  </si>
  <si>
    <t>18/-I</t>
  </si>
  <si>
    <t>biuro magazynu czystej bielizny</t>
  </si>
  <si>
    <t>19/-I</t>
  </si>
  <si>
    <t>20/-I</t>
  </si>
  <si>
    <t>magazyn brudnej bielizny</t>
  </si>
  <si>
    <t>Prosektorium</t>
  </si>
  <si>
    <t>21/-I</t>
  </si>
  <si>
    <t>korytarz z aneksem do mycia wózków</t>
  </si>
  <si>
    <t>22/-I</t>
  </si>
  <si>
    <t>pomieszczenie pro morte</t>
  </si>
  <si>
    <t>23/-I</t>
  </si>
  <si>
    <t>pomieszczenie chłodni</t>
  </si>
  <si>
    <t>24/-I</t>
  </si>
  <si>
    <t>25/-I</t>
  </si>
  <si>
    <t>pomieszczenie mycia i ubierania zwłok</t>
  </si>
  <si>
    <t>26/-I</t>
  </si>
  <si>
    <t>śluza umywalkowa</t>
  </si>
  <si>
    <t>27/-I</t>
  </si>
  <si>
    <t>pom. wydawania zwłok</t>
  </si>
  <si>
    <t>28/-I</t>
  </si>
  <si>
    <t>WC dla odbierających zwłoki</t>
  </si>
  <si>
    <t>29/-I</t>
  </si>
  <si>
    <t>pomieszczenie administracyjno - socjalne</t>
  </si>
  <si>
    <t>30/-I</t>
  </si>
  <si>
    <t>31/-I</t>
  </si>
  <si>
    <t>szatnia odzieży roboczej</t>
  </si>
  <si>
    <t>32/-I</t>
  </si>
  <si>
    <t>węzeł sanitarny</t>
  </si>
  <si>
    <t>33/-I</t>
  </si>
  <si>
    <t>szatnia odzieży własnej</t>
  </si>
  <si>
    <t>34/-I</t>
  </si>
  <si>
    <t>klatka schodowa</t>
  </si>
  <si>
    <t>01/II</t>
  </si>
  <si>
    <t>02/II</t>
  </si>
  <si>
    <t>03/II</t>
  </si>
  <si>
    <t>poczekalnia z aneksem</t>
  </si>
  <si>
    <t>04/II</t>
  </si>
  <si>
    <t>biuro (4 osoby)</t>
  </si>
  <si>
    <t>05/II</t>
  </si>
  <si>
    <t>przedsionek</t>
  </si>
  <si>
    <t>06/II</t>
  </si>
  <si>
    <t>pom. porządkowe</t>
  </si>
  <si>
    <t>07/II</t>
  </si>
  <si>
    <t>WC damskie</t>
  </si>
  <si>
    <t>08/II</t>
  </si>
  <si>
    <t>WC męskie</t>
  </si>
  <si>
    <t>09/II</t>
  </si>
  <si>
    <t>biuro (6 osób)</t>
  </si>
  <si>
    <t>10/II</t>
  </si>
  <si>
    <t>11/II</t>
  </si>
  <si>
    <t>biuro (2 osoby)</t>
  </si>
  <si>
    <t>12/II</t>
  </si>
  <si>
    <t>13/II</t>
  </si>
  <si>
    <t>14/II</t>
  </si>
  <si>
    <t>01/III</t>
  </si>
  <si>
    <t>02/III</t>
  </si>
  <si>
    <t>korytarz</t>
  </si>
  <si>
    <t>03/III</t>
  </si>
  <si>
    <t>04/III</t>
  </si>
  <si>
    <t>05/III</t>
  </si>
  <si>
    <t>06/III</t>
  </si>
  <si>
    <t>biuro (1 osoba)</t>
  </si>
  <si>
    <t>07/III</t>
  </si>
  <si>
    <t>08/III</t>
  </si>
  <si>
    <t>09/III</t>
  </si>
  <si>
    <t>10/III</t>
  </si>
  <si>
    <t>11/III</t>
  </si>
  <si>
    <t>biuro (3 osoby)</t>
  </si>
  <si>
    <t>12/III</t>
  </si>
  <si>
    <t>13/III</t>
  </si>
  <si>
    <t>aneks kuchenny</t>
  </si>
  <si>
    <t>14/III</t>
  </si>
  <si>
    <t>15a/III</t>
  </si>
  <si>
    <t>15b/III</t>
  </si>
  <si>
    <t>15c/III</t>
  </si>
  <si>
    <t>15d/III</t>
  </si>
  <si>
    <t>ODDZIAŁ NEUROLOGICZNY</t>
  </si>
  <si>
    <t>Lp.</t>
  </si>
  <si>
    <t>Nazwa pomieszczenia</t>
  </si>
  <si>
    <t>Pow.</t>
  </si>
  <si>
    <t>16/III</t>
  </si>
  <si>
    <t>17/III</t>
  </si>
  <si>
    <t>gabinet diagnostyczny</t>
  </si>
  <si>
    <t>18/III</t>
  </si>
  <si>
    <t>przygotowalnia leków INN</t>
  </si>
  <si>
    <t>19/III</t>
  </si>
  <si>
    <t>dyżurka pielęgniarek INN</t>
  </si>
  <si>
    <t>20/III</t>
  </si>
  <si>
    <t>sala INN</t>
  </si>
  <si>
    <t>21/III</t>
  </si>
  <si>
    <t>mag. sprzętu medycznego + pom. rozdzielni elektrycznej</t>
  </si>
  <si>
    <t>22/III</t>
  </si>
  <si>
    <t>łazienka dla pacjentów</t>
  </si>
  <si>
    <t>23/III</t>
  </si>
  <si>
    <t>24/III</t>
  </si>
  <si>
    <t>brudownik</t>
  </si>
  <si>
    <t>25/III</t>
  </si>
  <si>
    <t>26/III</t>
  </si>
  <si>
    <t>pokój oddziałowej</t>
  </si>
  <si>
    <t>27/III</t>
  </si>
  <si>
    <t>`</t>
  </si>
  <si>
    <t>28/III</t>
  </si>
  <si>
    <t>łazienka lekarzy</t>
  </si>
  <si>
    <t>29/III</t>
  </si>
  <si>
    <t>łazienka męska pacjentów</t>
  </si>
  <si>
    <t>30/III</t>
  </si>
  <si>
    <t>sekretariat</t>
  </si>
  <si>
    <t>31/III</t>
  </si>
  <si>
    <t>pokój ordynatora</t>
  </si>
  <si>
    <t>32/III</t>
  </si>
  <si>
    <t>toaleta dla odwiedzających</t>
  </si>
  <si>
    <t>33/III</t>
  </si>
  <si>
    <t>łazienka damska pacjentów</t>
  </si>
  <si>
    <t>34/III</t>
  </si>
  <si>
    <t>sala łóżkowa</t>
  </si>
  <si>
    <t>35/III</t>
  </si>
  <si>
    <t>sala ćwiczeń fizjoterapii</t>
  </si>
  <si>
    <t>36/III</t>
  </si>
  <si>
    <t>pomieszczenie socjalne fizjoterapeutów</t>
  </si>
  <si>
    <t>37/III</t>
  </si>
  <si>
    <t>gabinet fizjoterapii</t>
  </si>
  <si>
    <t>38/III</t>
  </si>
  <si>
    <t>gabinet logopedy</t>
  </si>
  <si>
    <t>39/III</t>
  </si>
  <si>
    <t>40/III</t>
  </si>
  <si>
    <t>śluza</t>
  </si>
  <si>
    <t>41/III</t>
  </si>
  <si>
    <t>łazienka</t>
  </si>
  <si>
    <t>42/III</t>
  </si>
  <si>
    <t>izolatka</t>
  </si>
  <si>
    <t>43/III</t>
  </si>
  <si>
    <t>44/III</t>
  </si>
  <si>
    <t>45/III</t>
  </si>
  <si>
    <t>46/III</t>
  </si>
  <si>
    <t>pokój lekarzy</t>
  </si>
  <si>
    <t>47/III</t>
  </si>
  <si>
    <t>gabinet diagnostyczno -zabiegowy</t>
  </si>
  <si>
    <t>48/III</t>
  </si>
  <si>
    <t>łazienka pielęgniarek</t>
  </si>
  <si>
    <t>49/III</t>
  </si>
  <si>
    <t>punkt pielęgniarski z przygotowalnią leków i pokojem pielęgniarek</t>
  </si>
  <si>
    <t>50/III</t>
  </si>
  <si>
    <t>51/III</t>
  </si>
  <si>
    <t>52/III</t>
  </si>
  <si>
    <t>łazienka z przedsionkiem</t>
  </si>
  <si>
    <t>53/III</t>
  </si>
  <si>
    <t>54/III</t>
  </si>
  <si>
    <t>55/III</t>
  </si>
  <si>
    <t>56/III</t>
  </si>
  <si>
    <t>57/III</t>
  </si>
  <si>
    <t>pom. porządkowe dla kuchenki oddziałowej</t>
  </si>
  <si>
    <t>58/III</t>
  </si>
  <si>
    <t>kuchenka oddziałowa -zmywalnia naczyń</t>
  </si>
  <si>
    <t>59/III</t>
  </si>
  <si>
    <t>pomieszczenie mycia wózków do żywności</t>
  </si>
  <si>
    <t>60/III</t>
  </si>
  <si>
    <t>kuchenka oddziałowa -część czysta</t>
  </si>
  <si>
    <t>1/II</t>
  </si>
  <si>
    <t>P.dyrektor</t>
  </si>
  <si>
    <t>2/II</t>
  </si>
  <si>
    <t>3/II</t>
  </si>
  <si>
    <t>Z-ca dyrektora</t>
  </si>
  <si>
    <t>4/II</t>
  </si>
  <si>
    <t>5/II</t>
  </si>
  <si>
    <t>WC</t>
  </si>
  <si>
    <t>6/II</t>
  </si>
  <si>
    <t>Biuro -P.Księgowa</t>
  </si>
  <si>
    <t>7/II</t>
  </si>
  <si>
    <t>8/II</t>
  </si>
  <si>
    <t>9/II</t>
  </si>
  <si>
    <t>Biuro – zca ds pielęgniarstwa</t>
  </si>
  <si>
    <t>Sala konferencyjna</t>
  </si>
  <si>
    <t>Sterylizatornia, tomograf</t>
  </si>
  <si>
    <t>0.01</t>
  </si>
  <si>
    <t>Gabinet badań - gastro</t>
  </si>
  <si>
    <t>0.02</t>
  </si>
  <si>
    <t>Zmywalnia</t>
  </si>
  <si>
    <t>0.03</t>
  </si>
  <si>
    <t>Kabina higieniczna</t>
  </si>
  <si>
    <t>0.04</t>
  </si>
  <si>
    <t>Gabinet badań - kolono</t>
  </si>
  <si>
    <t>0.05</t>
  </si>
  <si>
    <t>Poczekalnia</t>
  </si>
  <si>
    <t>0.06</t>
  </si>
  <si>
    <t>Pokój personelu</t>
  </si>
  <si>
    <t>0.07</t>
  </si>
  <si>
    <t>Szatnia personelu</t>
  </si>
  <si>
    <t>0.08</t>
  </si>
  <si>
    <t>Pom. Higen.-sanitarne</t>
  </si>
  <si>
    <t>0.09</t>
  </si>
  <si>
    <t>Pokój wypoczynkowy personelu</t>
  </si>
  <si>
    <t>0.10</t>
  </si>
  <si>
    <t>Pokój kierownika pracowni RTG</t>
  </si>
  <si>
    <t>0.11</t>
  </si>
  <si>
    <t>Pom. Techniczne</t>
  </si>
  <si>
    <t>0.12</t>
  </si>
  <si>
    <t>Sala zabiegowa</t>
  </si>
  <si>
    <t>tk</t>
  </si>
  <si>
    <t>0.13</t>
  </si>
  <si>
    <t>Pom. Wywoływania</t>
  </si>
  <si>
    <t>0.14</t>
  </si>
  <si>
    <t>Pracownia Tomografii</t>
  </si>
  <si>
    <t>0.15</t>
  </si>
  <si>
    <t>0.16</t>
  </si>
  <si>
    <t>Przebieralnia</t>
  </si>
  <si>
    <t>0.17</t>
  </si>
  <si>
    <t>0.18</t>
  </si>
  <si>
    <t>0.19</t>
  </si>
  <si>
    <t>Pokój kier. RTG</t>
  </si>
  <si>
    <t>0.20</t>
  </si>
  <si>
    <t>0.21</t>
  </si>
  <si>
    <t>0.22</t>
  </si>
  <si>
    <t>Ustęp wydzielony</t>
  </si>
  <si>
    <t>0.23</t>
  </si>
  <si>
    <t>Zaplecze personelu</t>
  </si>
  <si>
    <t>0.24</t>
  </si>
  <si>
    <t>0.25</t>
  </si>
  <si>
    <t>0.26</t>
  </si>
  <si>
    <t>0.27</t>
  </si>
  <si>
    <t>0.28</t>
  </si>
  <si>
    <t>0.29</t>
  </si>
  <si>
    <t>0.30</t>
  </si>
  <si>
    <t>0.31</t>
  </si>
  <si>
    <t>Schowek porządkowy</t>
  </si>
  <si>
    <t>0.32</t>
  </si>
  <si>
    <t>0.33</t>
  </si>
  <si>
    <t>Ustęp pacjentów damski</t>
  </si>
  <si>
    <t>0.34</t>
  </si>
  <si>
    <t>Ustęp pacjentów męski</t>
  </si>
  <si>
    <t>0.35</t>
  </si>
  <si>
    <t>Ustęp personelu</t>
  </si>
  <si>
    <t>0.36</t>
  </si>
  <si>
    <t>Punkt rejestracji</t>
  </si>
  <si>
    <t>0.37</t>
  </si>
  <si>
    <t>Archiwum</t>
  </si>
  <si>
    <t>0.38</t>
  </si>
  <si>
    <t>Wew. Strefa sterylizatorni</t>
  </si>
  <si>
    <t>0.39</t>
  </si>
  <si>
    <t>Stacja uzdatniania wody</t>
  </si>
  <si>
    <t>0.40</t>
  </si>
  <si>
    <t>Komora przyjęć</t>
  </si>
  <si>
    <t>0.41</t>
  </si>
  <si>
    <t>0.42</t>
  </si>
  <si>
    <t>Szatnia personelu sterylizat</t>
  </si>
  <si>
    <t>0.43</t>
  </si>
  <si>
    <t>0.44</t>
  </si>
  <si>
    <t>Pokój kierownika</t>
  </si>
  <si>
    <t>0.45</t>
  </si>
  <si>
    <t>0.46</t>
  </si>
  <si>
    <t>Pokój socjalny</t>
  </si>
  <si>
    <t>0.47</t>
  </si>
  <si>
    <t>Pom. Sortowania</t>
  </si>
  <si>
    <t>0.48</t>
  </si>
  <si>
    <t>0.49</t>
  </si>
  <si>
    <t>0.50</t>
  </si>
  <si>
    <t>Pom. Kontroli</t>
  </si>
  <si>
    <t>0.51</t>
  </si>
  <si>
    <t>0.52</t>
  </si>
  <si>
    <t>Magazyn art. Wysterylizowanych</t>
  </si>
  <si>
    <t>0.53</t>
  </si>
  <si>
    <t>Magazyn</t>
  </si>
  <si>
    <t>0.54</t>
  </si>
  <si>
    <t>Pom. Wydawania</t>
  </si>
  <si>
    <t>0.55</t>
  </si>
  <si>
    <t>Pom. Na sterylizatory</t>
  </si>
  <si>
    <t>0.56</t>
  </si>
  <si>
    <t>Przygotowanie bielizny</t>
  </si>
  <si>
    <t>0.57</t>
  </si>
  <si>
    <t>Wew. Strefa czysta</t>
  </si>
  <si>
    <t>0.58</t>
  </si>
  <si>
    <t>Magazyn bielizny</t>
  </si>
  <si>
    <t>0.59</t>
  </si>
  <si>
    <t>Pom. Suszenia wózków</t>
  </si>
  <si>
    <t>0.60</t>
  </si>
  <si>
    <t>Magazyn art. Czystych</t>
  </si>
  <si>
    <t>0.61</t>
  </si>
  <si>
    <t>Pom. Mycia wózków</t>
  </si>
  <si>
    <t>0.62</t>
  </si>
  <si>
    <t>0.63</t>
  </si>
  <si>
    <t>Pom. Odbioru mat skazonego</t>
  </si>
  <si>
    <t>0.64</t>
  </si>
  <si>
    <t>Pom. Wydawania na zew.</t>
  </si>
  <si>
    <t>0.65</t>
  </si>
  <si>
    <t>Winda cz brudna</t>
  </si>
  <si>
    <t>0.66</t>
  </si>
  <si>
    <t>Winda cz czysta</t>
  </si>
  <si>
    <t>Piwnica - pozostałe</t>
  </si>
  <si>
    <t>UPS</t>
  </si>
  <si>
    <t>Gł. Rozdzielnia nn</t>
  </si>
  <si>
    <t>Pom techniczne</t>
  </si>
  <si>
    <t>Klatka schodowa</t>
  </si>
  <si>
    <t>Szpitalny Oddział Ratunkowy</t>
  </si>
  <si>
    <t>Gabinet konsultacyjny</t>
  </si>
  <si>
    <t>1a</t>
  </si>
  <si>
    <t>W.C</t>
  </si>
  <si>
    <t>Pokój lekarza dyżurnego S.O.R</t>
  </si>
  <si>
    <t>4a</t>
  </si>
  <si>
    <t>Łazienka personelu</t>
  </si>
  <si>
    <t>4b</t>
  </si>
  <si>
    <t>Pomieszczenie socjalne</t>
  </si>
  <si>
    <t>Pokój kierownika S.O.R</t>
  </si>
  <si>
    <t>Dyżurka pielęgniarsaka i rejestracja pacjentów</t>
  </si>
  <si>
    <t>Sala przyjęć pacjentów</t>
  </si>
  <si>
    <t>Sala wstępnej intensywanej terapii</t>
  </si>
  <si>
    <t>Sala opatrunków gipsowych</t>
  </si>
  <si>
    <t>Sala segregacji</t>
  </si>
  <si>
    <t>Sala dekontaminacji</t>
  </si>
  <si>
    <t>Obszar wjazdu karetek</t>
  </si>
  <si>
    <t>Sala resuscytacyjno zabiegowa</t>
  </si>
  <si>
    <t>Winda towarowa czyta</t>
  </si>
  <si>
    <t>Pomieszczenie porządkowe</t>
  </si>
  <si>
    <t>Sala przygotowania lekarza</t>
  </si>
  <si>
    <t>Winda towarowa brudna</t>
  </si>
  <si>
    <t>Sala obserwacji</t>
  </si>
  <si>
    <t>24a</t>
  </si>
  <si>
    <t>Boks diagnostyczno laboratoryjny</t>
  </si>
  <si>
    <t>Wykaz pomieszczeń OIT:</t>
  </si>
  <si>
    <t>Magazyn sprzętu i aparatury</t>
  </si>
  <si>
    <t>10a</t>
  </si>
  <si>
    <t>Pokój oddziałowej i kierownika oddziału</t>
  </si>
  <si>
    <t>Pokój lekarzy anestezjologów</t>
  </si>
  <si>
    <t>Punkt przygotowawczy pielęgniarski</t>
  </si>
  <si>
    <t>Śluza umywalkowo-fartuchowa</t>
  </si>
  <si>
    <t>Izolatka</t>
  </si>
  <si>
    <t>18a</t>
  </si>
  <si>
    <t>Łazienka pacjenta</t>
  </si>
  <si>
    <t>Sala 5- osobowa</t>
  </si>
  <si>
    <t>Śluza umywalkowo - fartuchowa</t>
  </si>
  <si>
    <t>20a</t>
  </si>
  <si>
    <t>Brudownik do mycia kaczek i basenów</t>
  </si>
  <si>
    <t>Magazyn bielizny brudnej</t>
  </si>
  <si>
    <t>Magazyn bielizny czystej</t>
  </si>
  <si>
    <t>Izba przyjęć</t>
  </si>
  <si>
    <t>1.</t>
  </si>
  <si>
    <t>2.</t>
  </si>
  <si>
    <t>Kiosk</t>
  </si>
  <si>
    <t>3.</t>
  </si>
  <si>
    <t>Dyżurka izby przyjęć</t>
  </si>
  <si>
    <t>4.</t>
  </si>
  <si>
    <t>W.C.</t>
  </si>
  <si>
    <t>5.</t>
  </si>
  <si>
    <t>W.C.</t>
  </si>
  <si>
    <t>6.</t>
  </si>
  <si>
    <t>7.</t>
  </si>
  <si>
    <t>Pomieszczenie piel. Oddziałowej</t>
  </si>
  <si>
    <t>8.</t>
  </si>
  <si>
    <t>9.</t>
  </si>
  <si>
    <t>10.</t>
  </si>
  <si>
    <t>Pokój badań dzieci</t>
  </si>
  <si>
    <t>11.</t>
  </si>
  <si>
    <t>12.</t>
  </si>
  <si>
    <t>Windy</t>
  </si>
  <si>
    <t>13.</t>
  </si>
  <si>
    <t>Blok operacyjny</t>
  </si>
  <si>
    <t>Holl + korytarz</t>
  </si>
  <si>
    <t>Poczekalnia dla rodzin pacjentów</t>
  </si>
  <si>
    <t>Rozdzielnia elektryczna</t>
  </si>
  <si>
    <t>Składzik porządkowy</t>
  </si>
  <si>
    <t>Korytarz</t>
  </si>
  <si>
    <t>Przedsionek brudownika</t>
  </si>
  <si>
    <t>Sala wybudzeniowa</t>
  </si>
  <si>
    <t>Magazyn sprzętu - aparatu RTG</t>
  </si>
  <si>
    <t>Śluza pacjentów</t>
  </si>
  <si>
    <t>Śluza materiałowo - sprzętowa</t>
  </si>
  <si>
    <t>Korytarz bloku operacyjnego</t>
  </si>
  <si>
    <t>Przygotowanie lekarzy</t>
  </si>
  <si>
    <t>Przygotowanie pacjentów</t>
  </si>
  <si>
    <t>Sala operacyjna aseptyczna</t>
  </si>
  <si>
    <t>Instrumentarium - sale aseptyczne</t>
  </si>
  <si>
    <t>Instrumentarium - sala septyczna</t>
  </si>
  <si>
    <t>Sala operacyjna septyczna</t>
  </si>
  <si>
    <t>Pom. wstepnego mycia i segregacji</t>
  </si>
  <si>
    <t>Hol windowy - winda "brudna"</t>
  </si>
  <si>
    <t>Pom. techn. transformatorów</t>
  </si>
  <si>
    <t>Sterylizacja podręczna, część brudna</t>
  </si>
  <si>
    <t>Śluza umywalkowo - fartuchowa</t>
  </si>
  <si>
    <t>Pom. przyjmowania materiałów sterylnych</t>
  </si>
  <si>
    <t>Sterylizacja podręczna, część czysta,</t>
  </si>
  <si>
    <t>Kuchenka herbaciana</t>
  </si>
  <si>
    <t>Pokój wypoczynkowy pielęgniarek</t>
  </si>
  <si>
    <t>Pokój wypoczynkowy lekarzy</t>
  </si>
  <si>
    <t>Pokój wypoczynkowy anestezjologów</t>
  </si>
  <si>
    <t>WC personelu (K)</t>
  </si>
  <si>
    <t>WC personelu (M)</t>
  </si>
  <si>
    <t>Szatnia personelu, boks powrotny (K)</t>
  </si>
  <si>
    <t>Szatnia personelu, część czysta (K)</t>
  </si>
  <si>
    <t>Szatnia personelu, umywalnia (K)</t>
  </si>
  <si>
    <t>Szatnia personelu, część brudna (K)</t>
  </si>
  <si>
    <t>Szatnia personelu, część brudna (M)</t>
  </si>
  <si>
    <t>Szatnia personelu, umywalnia (M)</t>
  </si>
  <si>
    <t>Szatnia personelu, część czysta (M)</t>
  </si>
  <si>
    <t>Szatnia personelu, boks powrotny (M)</t>
  </si>
  <si>
    <t>Boks bielizny brudnej</t>
  </si>
  <si>
    <t>Pomieszczenie biurowe</t>
  </si>
  <si>
    <t>Pokój śniadań</t>
  </si>
  <si>
    <t>Kuchenka</t>
  </si>
  <si>
    <t>Gabinet lekarski</t>
  </si>
  <si>
    <t>Poddasze - cz. Techniczna</t>
  </si>
  <si>
    <t>0.1</t>
  </si>
  <si>
    <t>Pom. Biurowe</t>
  </si>
  <si>
    <t>0.2</t>
  </si>
  <si>
    <t>0.3</t>
  </si>
  <si>
    <t>0.4</t>
  </si>
  <si>
    <t>Parter</t>
  </si>
  <si>
    <t>Inwest i remonty</t>
  </si>
  <si>
    <t>Pok. kierownika</t>
  </si>
  <si>
    <t>Zaopatrzenie</t>
  </si>
  <si>
    <t>Dyr.ds pielęgniarstwa</t>
  </si>
  <si>
    <t>Dział organizacyjny</t>
  </si>
  <si>
    <t>Pom biurowe</t>
  </si>
  <si>
    <t>Rum</t>
  </si>
  <si>
    <t>Komunkacja</t>
  </si>
  <si>
    <t>Pom gosp.</t>
  </si>
  <si>
    <t>Wc</t>
  </si>
  <si>
    <t>Biuro mecenasa</t>
  </si>
  <si>
    <t>Wc + socj</t>
  </si>
  <si>
    <t>Wykaz pomieszczeń I piętro:</t>
  </si>
  <si>
    <t>Księgowość</t>
  </si>
  <si>
    <t>Kadry</t>
  </si>
  <si>
    <t>Kadry</t>
  </si>
  <si>
    <t>Dyrekcja</t>
  </si>
  <si>
    <t>Z-ca dyr.</t>
  </si>
  <si>
    <t>Kancelaria</t>
  </si>
  <si>
    <t>Płace</t>
  </si>
  <si>
    <t>Kasa</t>
  </si>
  <si>
    <t>Księgowość</t>
  </si>
  <si>
    <t>Księgowośc</t>
  </si>
  <si>
    <t>PIWNICA</t>
  </si>
  <si>
    <t>001.</t>
  </si>
  <si>
    <t>komunik.+kl.schodowa I</t>
  </si>
  <si>
    <t>002.</t>
  </si>
  <si>
    <t>szatnia damska</t>
  </si>
  <si>
    <t>003.</t>
  </si>
  <si>
    <t>umywalni damska</t>
  </si>
  <si>
    <t>004.</t>
  </si>
  <si>
    <t>szatnia męska</t>
  </si>
  <si>
    <t>005.</t>
  </si>
  <si>
    <t>umywalnia męska</t>
  </si>
  <si>
    <t>006.</t>
  </si>
  <si>
    <t>składzik porządkowy</t>
  </si>
  <si>
    <t>007.</t>
  </si>
  <si>
    <t>pom. sprzątaczki</t>
  </si>
  <si>
    <t>008.</t>
  </si>
  <si>
    <t>wc</t>
  </si>
  <si>
    <t>009.</t>
  </si>
  <si>
    <t>pom. magazynowe I</t>
  </si>
  <si>
    <t>010.</t>
  </si>
  <si>
    <t>mag.sprzętu oddz.łóżkowego</t>
  </si>
  <si>
    <t>011.</t>
  </si>
  <si>
    <t>pom. magazynowe II</t>
  </si>
  <si>
    <t>012.</t>
  </si>
  <si>
    <t>klatka schodowa II</t>
  </si>
  <si>
    <t>013.</t>
  </si>
  <si>
    <t>mag. mat. jednoraz</t>
  </si>
  <si>
    <t>014.</t>
  </si>
  <si>
    <t>mag. sprzętu</t>
  </si>
  <si>
    <t>015.</t>
  </si>
  <si>
    <t>pom. mag. na potrzeby ośr</t>
  </si>
  <si>
    <t>016.</t>
  </si>
  <si>
    <t>pom. mag. na potrzeby ośr.</t>
  </si>
  <si>
    <t>017.</t>
  </si>
  <si>
    <t>pom. mag. na potrzeby ośr.</t>
  </si>
  <si>
    <t>018.</t>
  </si>
  <si>
    <t>019.</t>
  </si>
  <si>
    <t>klatka schodowa I</t>
  </si>
  <si>
    <t>komunikacja</t>
  </si>
  <si>
    <t>sekretariat</t>
  </si>
  <si>
    <t>szatnia męska</t>
  </si>
  <si>
    <t>wc-niepełnosprawni</t>
  </si>
  <si>
    <t>szatnia damska</t>
  </si>
  <si>
    <t>pom. kierownika</t>
  </si>
  <si>
    <t>wc-personelu</t>
  </si>
  <si>
    <t>pom. personelu</t>
  </si>
  <si>
    <t>pom. odpoczynku</t>
  </si>
  <si>
    <t>fizykoterapia</t>
  </si>
  <si>
    <t>112a</t>
  </si>
  <si>
    <t>boks I-diadynamik i inne</t>
  </si>
  <si>
    <t>112b</t>
  </si>
  <si>
    <t>boks II-magnetronik i inne</t>
  </si>
  <si>
    <t>112c</t>
  </si>
  <si>
    <t>boks III-krioterapia</t>
  </si>
  <si>
    <t>112d</t>
  </si>
  <si>
    <t>boks IV-prądy</t>
  </si>
  <si>
    <t>112e</t>
  </si>
  <si>
    <t>boks V-soluks i ultradźwięki</t>
  </si>
  <si>
    <t>pom. porządkowe</t>
  </si>
  <si>
    <t>wc-niepełnospr.</t>
  </si>
  <si>
    <t>klatka schodowa II</t>
  </si>
  <si>
    <t>sala ćwiczeń</t>
  </si>
  <si>
    <t>sala bloczkowa</t>
  </si>
  <si>
    <t>pok. ćwiczeń indywid.</t>
  </si>
  <si>
    <t>sala hydroterapii</t>
  </si>
  <si>
    <t>119a</t>
  </si>
  <si>
    <t>masaż podwodny</t>
  </si>
  <si>
    <t>119b</t>
  </si>
  <si>
    <t>łazienka z przebieralnią</t>
  </si>
  <si>
    <t>klatka schodowa I</t>
  </si>
  <si>
    <t>201a</t>
  </si>
  <si>
    <t>wentylatornia</t>
  </si>
  <si>
    <t>komunikacja</t>
  </si>
  <si>
    <t>202a</t>
  </si>
  <si>
    <t>aneks szatniowy dla odwiedz.</t>
  </si>
  <si>
    <t>punkt pielęgniarski</t>
  </si>
  <si>
    <t>pokój 3 łóżkowy I</t>
  </si>
  <si>
    <t>łazienka I</t>
  </si>
  <si>
    <t>kuchenka oddziałowa</t>
  </si>
  <si>
    <t>łazienka personelu</t>
  </si>
  <si>
    <t>pom. socj.person.</t>
  </si>
  <si>
    <t>wc odwiedzających</t>
  </si>
  <si>
    <t>pom. lekarza</t>
  </si>
  <si>
    <t>pokój przygotowawczy</t>
  </si>
  <si>
    <t>śluza um.-fartuch.</t>
  </si>
  <si>
    <t>pokój izolowany</t>
  </si>
  <si>
    <t>łazienka I</t>
  </si>
  <si>
    <t>gabinet zabiegowy</t>
  </si>
  <si>
    <t>magazyn bielizny czystej</t>
  </si>
  <si>
    <t>brudownik</t>
  </si>
  <si>
    <t>klatka schodowa II</t>
  </si>
  <si>
    <t>pokój 2 łóżkowy II</t>
  </si>
  <si>
    <t>łazienka II</t>
  </si>
  <si>
    <t>pokój 2 łóżkowy III</t>
  </si>
  <si>
    <t>łazienka III</t>
  </si>
  <si>
    <t>pokój 3 łóżkowy IV</t>
  </si>
  <si>
    <t>łazienka IV</t>
  </si>
  <si>
    <t>pokój 3 łóżkowy V</t>
  </si>
  <si>
    <t>łazienka V</t>
  </si>
  <si>
    <t>pom. porządkowe</t>
  </si>
  <si>
    <t>Przychodnia Specjalistyczna</t>
  </si>
  <si>
    <t>Niski parter</t>
  </si>
  <si>
    <t>Rejestracja</t>
  </si>
  <si>
    <t>Orzecznictwo</t>
  </si>
  <si>
    <t>Ambulatorium</t>
  </si>
  <si>
    <t>Wymiennikownia</t>
  </si>
  <si>
    <t>Ambulatorium – sztania, socjal</t>
  </si>
  <si>
    <t>Szatnia</t>
  </si>
  <si>
    <t>Pom. techniczne</t>
  </si>
  <si>
    <t>Sklep</t>
  </si>
  <si>
    <t>Wiatrołap</t>
  </si>
  <si>
    <t>Poradnia neurologiczna</t>
  </si>
  <si>
    <t>Łazienka nn</t>
  </si>
  <si>
    <t>Wc pacjentów</t>
  </si>
  <si>
    <t>Wc personelu</t>
  </si>
  <si>
    <t>Hospicujm domowe</t>
  </si>
  <si>
    <t>Por. ch.ogólna- zabiegowy</t>
  </si>
  <si>
    <t>Por. ch.ogólna- lekarski</t>
  </si>
  <si>
    <t>Poradnia logopedyczna, lek. zakładowy</t>
  </si>
  <si>
    <t>Por. ch.urazowa gipsownia</t>
  </si>
  <si>
    <t>Por. ch.urazowa zabiegowy</t>
  </si>
  <si>
    <t>Por. ch.urazowa lekarski</t>
  </si>
  <si>
    <t>korytarz</t>
  </si>
  <si>
    <t>Pietro I</t>
  </si>
  <si>
    <t>Por.oulistyczna</t>
  </si>
  <si>
    <t>Urolog zabiegowy</t>
  </si>
  <si>
    <t>Urolog</t>
  </si>
  <si>
    <t>Wc urolog</t>
  </si>
  <si>
    <t>Por otolaryngologiczna</t>
  </si>
  <si>
    <t>Okulistyka jednego dnia</t>
  </si>
  <si>
    <t>Allenort</t>
  </si>
  <si>
    <t>Słuchmed</t>
  </si>
  <si>
    <t>Pom socjlane</t>
  </si>
  <si>
    <t>Poradnia "K"</t>
  </si>
  <si>
    <t>Piętro II</t>
  </si>
  <si>
    <t>Numed</t>
  </si>
  <si>
    <t>Punkt pobrań -Laboratorium</t>
  </si>
  <si>
    <t>Natrysk</t>
  </si>
  <si>
    <t>Laboratorium -biuro</t>
  </si>
  <si>
    <t>Zmywalnia Laboratorium</t>
  </si>
  <si>
    <t>Biuro</t>
  </si>
  <si>
    <t>Pracowania Lab</t>
  </si>
  <si>
    <t>Pom tech -lab</t>
  </si>
  <si>
    <t>Magazyn-lab</t>
  </si>
  <si>
    <t>Biuro-lab</t>
  </si>
  <si>
    <t>Magazyn laboratorium</t>
  </si>
  <si>
    <t>Bakteriologia</t>
  </si>
  <si>
    <t>Łącznik pomiędzy przychodnią a RTG</t>
  </si>
  <si>
    <t>Wydawanie leków</t>
  </si>
  <si>
    <t>Pokm socjalne</t>
  </si>
  <si>
    <t>Pracowania</t>
  </si>
  <si>
    <t>Pom tech</t>
  </si>
  <si>
    <t>szatnia</t>
  </si>
  <si>
    <t>Pomieszczenie</t>
  </si>
  <si>
    <t>Piętro</t>
  </si>
  <si>
    <t>Łącznki - Oddział rehabilitacji</t>
  </si>
  <si>
    <t>magazynek</t>
  </si>
  <si>
    <t>Sanitariat</t>
  </si>
  <si>
    <t>Fizjoterapia</t>
  </si>
  <si>
    <t>Łazienka NN</t>
  </si>
  <si>
    <t>Sala fizykoterapii</t>
  </si>
  <si>
    <t>Gabinet</t>
  </si>
  <si>
    <t>Sala gimnastyczna</t>
  </si>
  <si>
    <t>Szatnia</t>
  </si>
  <si>
    <t>Rozdzielnia</t>
  </si>
  <si>
    <t>Pom skazanych</t>
  </si>
  <si>
    <t>Archiwum statystyka</t>
  </si>
  <si>
    <t>Archiwum rtg</t>
  </si>
  <si>
    <t>Archiwum rejestracja</t>
  </si>
  <si>
    <t>Archiwum psychiatria</t>
  </si>
  <si>
    <t>Pom archiwisty</t>
  </si>
  <si>
    <t>Magazyn neurologii</t>
  </si>
  <si>
    <t>Sanitariaty</t>
  </si>
  <si>
    <t>Malarnia</t>
  </si>
  <si>
    <t>Wezeł c.o</t>
  </si>
  <si>
    <t>Szatnia konserwatorów</t>
  </si>
  <si>
    <t>Szatnia szkoła</t>
  </si>
  <si>
    <t>Mistrz warsztatu</t>
  </si>
  <si>
    <t>Części zamienne</t>
  </si>
  <si>
    <t>Pom socjalne</t>
  </si>
  <si>
    <t>Warsztat</t>
  </si>
  <si>
    <t>Neurologia-parter</t>
  </si>
  <si>
    <t>Sanitariaty</t>
  </si>
  <si>
    <t>Sala pobytu dziennego</t>
  </si>
  <si>
    <t>Pokój pielęgniarki oddziałowej</t>
  </si>
  <si>
    <t>Pok pielęgniarek</t>
  </si>
  <si>
    <t>Sala poudarowa</t>
  </si>
  <si>
    <t>Sala udarowa</t>
  </si>
  <si>
    <t>Sala ćwiczeń</t>
  </si>
  <si>
    <t>Łącznik Neurologia-parter</t>
  </si>
  <si>
    <t>Gabinet ordynatora</t>
  </si>
  <si>
    <t>Pok lekarzy neur</t>
  </si>
  <si>
    <t>Ordynator psych A</t>
  </si>
  <si>
    <t>Lekarz psych</t>
  </si>
  <si>
    <t>Poradnia zdr</t>
  </si>
  <si>
    <t>Poradnia zdrowia</t>
  </si>
  <si>
    <t>wc</t>
  </si>
  <si>
    <t>Hol wejściowy</t>
  </si>
  <si>
    <t>Pom hydromasażu</t>
  </si>
  <si>
    <t>Pom przyjm posiłków</t>
  </si>
  <si>
    <t>Pokój badań EEG</t>
  </si>
  <si>
    <t>Rehabilitacja</t>
  </si>
  <si>
    <t>Psychiatria A Parter</t>
  </si>
  <si>
    <t>Stołówka</t>
  </si>
  <si>
    <t>Świetlica</t>
  </si>
  <si>
    <t>Palarnia</t>
  </si>
  <si>
    <t>Pok oddziałowej</t>
  </si>
  <si>
    <t>Dyżurna piel.</t>
  </si>
  <si>
    <t>Psychiatria B-piętro I</t>
  </si>
  <si>
    <t>Pielęgniarka oddziałowa</t>
  </si>
  <si>
    <t>Jadalnia</t>
  </si>
  <si>
    <t>Palarnia</t>
  </si>
  <si>
    <t>Pokój pielęgniarki</t>
  </si>
  <si>
    <t>Łącznki -piętro I Pawilon Psych</t>
  </si>
  <si>
    <t>Zas. Ordyn.psych B</t>
  </si>
  <si>
    <t>Lekarz medycyny</t>
  </si>
  <si>
    <t>Ordynator</t>
  </si>
  <si>
    <t>Specjalista psych</t>
  </si>
  <si>
    <t>Psychiatra</t>
  </si>
  <si>
    <t>Gabinet</t>
  </si>
  <si>
    <t>Sanitariat</t>
  </si>
  <si>
    <t>Sala terapeutyczna</t>
  </si>
  <si>
    <t>Por terapii uzależnień</t>
  </si>
  <si>
    <t>Psycholog</t>
  </si>
  <si>
    <t>Oddział Terapii uzależniń od Alkoholu</t>
  </si>
  <si>
    <t>Klatkaschodowa</t>
  </si>
  <si>
    <t>Pokój pielęgniarek</t>
  </si>
  <si>
    <t>G. Zabiegowy</t>
  </si>
  <si>
    <t>Punkt pielegniarski</t>
  </si>
  <si>
    <t>Pokój instruktorki</t>
  </si>
  <si>
    <t>Kierownik oddziału</t>
  </si>
  <si>
    <t>139a</t>
  </si>
  <si>
    <t>143a</t>
  </si>
  <si>
    <t>Razem</t>
  </si>
  <si>
    <t>ŁAZIENKA M</t>
  </si>
  <si>
    <t>ŁAZIENKA D</t>
  </si>
  <si>
    <t>POM.LEKARZY</t>
  </si>
  <si>
    <t>POM.ODDZIAŁOWEJ</t>
  </si>
  <si>
    <t>POM.RATOWNIKÓW</t>
  </si>
  <si>
    <t>POM. KIEROWCÓW</t>
  </si>
  <si>
    <t>SZATNIA D</t>
  </si>
  <si>
    <t>POM.SOCJALNE</t>
  </si>
  <si>
    <t>SZATNIA M</t>
  </si>
  <si>
    <t>KOMUNIKACJA</t>
  </si>
  <si>
    <t>PRZEDSIONEK</t>
  </si>
  <si>
    <t>POK.KIEROWCÓW</t>
  </si>
  <si>
    <t>ARCHIWUM</t>
  </si>
  <si>
    <t>UMYWALNIA</t>
  </si>
  <si>
    <t>ŁAZIENKA</t>
  </si>
  <si>
    <t>WC</t>
  </si>
  <si>
    <t>POM PORZĄDKOWE</t>
  </si>
  <si>
    <t>MYCIE I WST.DEZYN.</t>
  </si>
  <si>
    <t>MAG.SPRZĘTU CZYSTEGO</t>
  </si>
  <si>
    <t>PRZEDSIONEK</t>
  </si>
  <si>
    <t>KOMUNIKACJA</t>
  </si>
  <si>
    <t>OPIS   PRZEDMIOTU  ZAMÓWIENIA - POWIERZCHNIA</t>
  </si>
  <si>
    <t>I.              POWIERZCHNIA SZPTALNA OGÓŁEM Z PODZIAŁEM NA STREFY.</t>
  </si>
  <si>
    <t>L.p.</t>
  </si>
  <si>
    <t>Poziom</t>
  </si>
  <si>
    <t>Nazwa</t>
  </si>
  <si>
    <t>Powierzchnia w m² z podziałem na strefy</t>
  </si>
  <si>
    <t>Ogółem</t>
  </si>
  <si>
    <t>I</t>
  </si>
  <si>
    <t>II</t>
  </si>
  <si>
    <t>III</t>
  </si>
  <si>
    <t>IV</t>
  </si>
  <si>
    <t>V</t>
  </si>
  <si>
    <t>VI</t>
  </si>
  <si>
    <t>Bryła A</t>
  </si>
  <si>
    <t>Oddział Wewnętrzny</t>
  </si>
  <si>
    <t>Oddział Ginekologiczny</t>
  </si>
  <si>
    <t>Oddział Pediatryczny</t>
  </si>
  <si>
    <t>Oddział Chirurgii Urazowo-Ortopedycznej</t>
  </si>
  <si>
    <t>Oddział Chirurgii Ogólnej</t>
  </si>
  <si>
    <t>Oddział Neurologiczny</t>
  </si>
  <si>
    <t>Pomieszczenia różne</t>
  </si>
  <si>
    <t>Administracja</t>
  </si>
  <si>
    <t>Kaplica</t>
  </si>
  <si>
    <t>Piwnice</t>
  </si>
  <si>
    <t>Bryła B</t>
  </si>
  <si>
    <t>Diagnostyka</t>
  </si>
  <si>
    <t>Oddział Anestezjologii i Intensywnej Terapii</t>
  </si>
  <si>
    <t>Izba Przyjęć</t>
  </si>
  <si>
    <t>Ośrodek rehabilitacji</t>
  </si>
  <si>
    <t>I Piętro</t>
  </si>
  <si>
    <t>Budynek Poradni Specjalistycznych</t>
  </si>
  <si>
    <t>Niski Parter</t>
  </si>
  <si>
    <t>II Piętro</t>
  </si>
  <si>
    <t>Poradnia Gruźlicy i chorób płuc</t>
  </si>
  <si>
    <t>Poradnia</t>
  </si>
  <si>
    <t>Rehabilitacja Kardiologiczna</t>
  </si>
  <si>
    <t>Rehabilitacja Kardiologiczna - łącznik</t>
  </si>
  <si>
    <t>Pawilon Psychiatryczny</t>
  </si>
  <si>
    <t>Budynek Zespołów Wyjazdowych</t>
  </si>
  <si>
    <t>I piętro</t>
  </si>
  <si>
    <t>  </t>
  </si>
  <si>
    <t>S1-A</t>
  </si>
  <si>
    <t>S2-A</t>
  </si>
  <si>
    <t>S5-A</t>
  </si>
  <si>
    <t>S6</t>
  </si>
  <si>
    <t>S3-A</t>
  </si>
  <si>
    <t>S3-B</t>
  </si>
  <si>
    <t>S4-A</t>
  </si>
  <si>
    <t>S4-B</t>
  </si>
  <si>
    <t>S4-C</t>
  </si>
  <si>
    <t>S4-D</t>
  </si>
  <si>
    <t>I.              SZCZEGÓŁOWY WYKAZ POWIERZCHNI PODLEGAJĄCY USŁUDZE SPRZĄTANIA.</t>
  </si>
  <si>
    <t>1.   Zestawienie pomieszczeń znajdujących się w bryle A</t>
  </si>
  <si>
    <t>a)   Oddział Wewnętrzny</t>
  </si>
  <si>
    <t>Nr pom.</t>
  </si>
  <si>
    <t>Strefa 1</t>
  </si>
  <si>
    <t>Strefa 2</t>
  </si>
  <si>
    <t>Strefa 3</t>
  </si>
  <si>
    <t>Strefa 4</t>
  </si>
  <si>
    <t>Strefa 5</t>
  </si>
  <si>
    <t>Strefa 6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</si>
  <si>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Oddziału Wewnętrznego</t>
    </r>
  </si>
  <si>
    <t>b)   Oddział Ginekologiczny</t>
  </si>
  <si>
    <t>LP.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</si>
  <si>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Ginekologicznego</t>
    </r>
  </si>
  <si>
    <t>c)   Oddział Pediatryczny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</si>
  <si>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 Pediatryczny</t>
    </r>
  </si>
  <si>
    <t>d)   Oddział Chirurgii Urazowo-Ortopedycznej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</si>
  <si>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Chirurgii Urazowo-Ortopedycznej</t>
    </r>
  </si>
  <si>
    <t>e)           Oddział Chirurgii Ogólnej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</si>
  <si>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Chirurgii Ogólnej</t>
    </r>
  </si>
  <si>
    <t>f)           Oddział Neurologiczny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</si>
  <si>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Neurologicznego</t>
    </r>
  </si>
  <si>
    <t>g)   Pomieszczenia różne</t>
  </si>
  <si>
    <t>KL 2</t>
  </si>
  <si>
    <t>KL 1</t>
  </si>
  <si>
    <t>Razem - powierzchnia pomieszczeń różnych </t>
  </si>
  <si>
    <t>h)  Piwnice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</si>
  <si>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Piwnic</t>
    </r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</si>
  <si>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Prosektorium</t>
    </r>
  </si>
  <si>
    <t>j)    Administracja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</si>
  <si>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Administracji</t>
    </r>
  </si>
  <si>
    <t>2.   Zestawienie pomieszczeń znajdujących się w bryle B</t>
  </si>
  <si>
    <t>a) Diagnostyka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</si>
  <si>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Diagnostyki</t>
    </r>
  </si>
  <si>
    <t>b) Szpitalny Oddział Ratunkowy</t>
  </si>
  <si>
    <t>Razem – powierzchnia pomieszczeń SOR</t>
  </si>
  <si>
    <t>c)  Oddział Anestezjologii i Intensywnej Terapii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</si>
  <si>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OAiIT</t>
    </r>
  </si>
  <si>
    <t>d)  Blok operacyjny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</si>
  <si>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Bloku Operacyjnego</t>
    </r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</si>
  <si>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Traktu Porodowego</t>
    </r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</si>
  <si>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Izby Przyjęć</t>
    </r>
  </si>
  <si>
    <t>a) Piwnice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</si>
  <si>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piwnic</t>
    </r>
  </si>
  <si>
    <t>b) Parter</t>
  </si>
  <si>
    <t>Razem – powierzchnia pomieszczeń Parteru</t>
  </si>
  <si>
    <t>c)  I Piętro</t>
  </si>
  <si>
    <t>Razem – powierzchnia pomieszczeń I Piętro</t>
  </si>
  <si>
    <t>4.   Zestawienie pomieszczeń znajdujących się w Budynku Poradni Specjalistycznych</t>
  </si>
  <si>
    <t>a )    Niski Parter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</si>
  <si>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Niski parter</t>
    </r>
  </si>
  <si>
    <t>b )    parter</t>
  </si>
  <si>
    <t>Hospicjum domowe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</si>
  <si>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- Parter</t>
    </r>
  </si>
  <si>
    <t>c )   I Piętro</t>
  </si>
  <si>
    <t>c )   II Piętro</t>
  </si>
  <si>
    <t>Razem – powierzchnia pomieszczeń II Piętro</t>
  </si>
  <si>
    <t>Pom. socjalne</t>
  </si>
  <si>
    <t>6.   Zestawienie pomieszczeń Rehabilitacji Kardiologicznej</t>
  </si>
  <si>
    <t>Razem – powierzchnia pomieszczeń Rehabilitacji Kardiologicznej</t>
  </si>
  <si>
    <t>7.   Zestawienie pomieszczeń Poradni Gruźlicy i chorób płuc</t>
  </si>
  <si>
    <t>poczekalnia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</si>
  <si>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Poradni gruźlicy i chorób płuc</t>
    </r>
  </si>
  <si>
    <t>8.   Zestawienie pomieszczeń w Pawilonie Psychiatrycznym</t>
  </si>
  <si>
    <t>a)   Piwnica</t>
  </si>
  <si>
    <t>Razem – powierzchnia pomieszczeń Psychiatrii A</t>
  </si>
  <si>
    <t>Razem – powierzchnia pomieszczeń Psychiatrii B</t>
  </si>
  <si>
    <t>9.   Zestawienie pomieszczeń dla Zespołów Wyjazdowych</t>
  </si>
  <si>
    <t>a) Parter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</si>
  <si>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Zespołów Wyjazdowych - Parter</t>
    </r>
  </si>
  <si>
    <t>b) I Piętro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</si>
  <si>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Zespołów Wyjazdowych - I Piętro</t>
    </r>
  </si>
  <si>
    <t>1/I</t>
  </si>
  <si>
    <t>2/I</t>
  </si>
  <si>
    <t>3/I</t>
  </si>
  <si>
    <t>4/I</t>
  </si>
  <si>
    <t>5/I</t>
  </si>
  <si>
    <t>6/I</t>
  </si>
  <si>
    <t>7/I</t>
  </si>
  <si>
    <t>8/I</t>
  </si>
  <si>
    <t>9/I</t>
  </si>
  <si>
    <t>10/I</t>
  </si>
  <si>
    <t>Ośrodek Rehabilitacji</t>
  </si>
  <si>
    <t>Lekarz zakładowy, poradnia logoped.</t>
  </si>
  <si>
    <t>Por.chir.ogóln.-zabiegowy</t>
  </si>
  <si>
    <t>Por.chir.ogóln.-lekarski</t>
  </si>
  <si>
    <t>Por.chir.uraz.-gipsownia</t>
  </si>
  <si>
    <t>Por.chir.uraz.-zabiegowy</t>
  </si>
  <si>
    <t>Por.chir.uraz.-lekarski</t>
  </si>
  <si>
    <t>Por.okulistyczna</t>
  </si>
  <si>
    <t>Archiwum RTG</t>
  </si>
  <si>
    <t>b)  Oddział Terapii Uzależnień od Alkoholu</t>
  </si>
  <si>
    <t>Punkt pilęgniarski</t>
  </si>
  <si>
    <t>Oddział Terapii i Uzależnienia od Alkoholu</t>
  </si>
  <si>
    <t>S5-C</t>
  </si>
  <si>
    <t>Pracownia USG</t>
  </si>
  <si>
    <t>Szatnia personelu steryl.</t>
  </si>
  <si>
    <t>5.   Zestawienie pomieszczeń Działu Farmacji</t>
  </si>
  <si>
    <t>Komora ekspedycji</t>
  </si>
  <si>
    <t>Magazyn płynów</t>
  </si>
  <si>
    <t>Pom. Szkoleniowe</t>
  </si>
  <si>
    <t>Pom porządk.</t>
  </si>
  <si>
    <t>Izba ekspedycyjna</t>
  </si>
  <si>
    <t>Razem – powierzchnia pomieszczeń Działu farmacji</t>
  </si>
  <si>
    <t>Sale ćwiczeń terapeutycznych</t>
  </si>
  <si>
    <t>Dział Farmacji</t>
  </si>
  <si>
    <t>256-3</t>
  </si>
  <si>
    <t>256-4</t>
  </si>
  <si>
    <t>Łazienka przy chirurgii jednego dnia</t>
  </si>
  <si>
    <t>Przygotowanie pacjentki do cięcia cesarskiego</t>
  </si>
  <si>
    <t>Sala cięć</t>
  </si>
  <si>
    <t>Magazyn czysty</t>
  </si>
  <si>
    <t>Magazyn brudny</t>
  </si>
  <si>
    <t>Warsztat medyczny</t>
  </si>
  <si>
    <t>Pomieszczenia okulistyki jednego dnia</t>
  </si>
  <si>
    <t>Gabinet pielegniarki koordynującej</t>
  </si>
  <si>
    <t>Powierzchnia pochylni na lądowisko</t>
  </si>
  <si>
    <t>S5-D</t>
  </si>
  <si>
    <t>Razem – powierzchnia pomieszczeń OTUA</t>
  </si>
  <si>
    <t>Psychiatria dzienna</t>
  </si>
  <si>
    <t>OPD/1</t>
  </si>
  <si>
    <t>OPD/2</t>
  </si>
  <si>
    <t>GABINET PIELĘGNIARKI ODDZIAŁOWEJ</t>
  </si>
  <si>
    <t>OPD/3</t>
  </si>
  <si>
    <t>WC MĘSKI</t>
  </si>
  <si>
    <t>OPD/4</t>
  </si>
  <si>
    <t>WC PERSONELU</t>
  </si>
  <si>
    <t>OPD/5</t>
  </si>
  <si>
    <t>WC DAMSKI</t>
  </si>
  <si>
    <t>OPD/6</t>
  </si>
  <si>
    <t>POMIESZCZENIE PORZĄDKOWE</t>
  </si>
  <si>
    <t>OPD/7</t>
  </si>
  <si>
    <t>SALA TERAPEUTYCZNA</t>
  </si>
  <si>
    <t>OPD/8</t>
  </si>
  <si>
    <t>GABINET TERAPEUTYCZNO-LEKARSKI</t>
  </si>
  <si>
    <t>OPD/9</t>
  </si>
  <si>
    <t>OPD/10</t>
  </si>
  <si>
    <t>GABINET TERAPEUTYCZNY-KUCHNIA</t>
  </si>
  <si>
    <t>Oddział Psychiatryczny „A”</t>
  </si>
  <si>
    <t>OPA/1</t>
  </si>
  <si>
    <t>OPA/2</t>
  </si>
  <si>
    <t>SALA POBYTU DZIENNEGO</t>
  </si>
  <si>
    <t>OPA/3</t>
  </si>
  <si>
    <t>SALA 6-ŁÓŻKOWA</t>
  </si>
  <si>
    <t xml:space="preserve">OPA/4 </t>
  </si>
  <si>
    <t xml:space="preserve">OPA/5 </t>
  </si>
  <si>
    <t xml:space="preserve">OPA/6 </t>
  </si>
  <si>
    <t>ŁAZIENKA DLA NIEPEŁNOSPRAWNYCH</t>
  </si>
  <si>
    <t>OPA/7</t>
  </si>
  <si>
    <t>ŚLUZA</t>
  </si>
  <si>
    <t>OPA/8</t>
  </si>
  <si>
    <t>SALA 1-ŁÓŻKOWA OBSERWACYJNA</t>
  </si>
  <si>
    <t>OPA/9</t>
  </si>
  <si>
    <t>OPA/10</t>
  </si>
  <si>
    <t>GABINET ZABIEGOWO-DIAGNOSTYCZNY</t>
  </si>
  <si>
    <t>OPA/11</t>
  </si>
  <si>
    <t>POKÓJ PRZYGOTOWAWCZY</t>
  </si>
  <si>
    <t>OPA/12</t>
  </si>
  <si>
    <t>DYŻURKA PIELĘGNIAREK</t>
  </si>
  <si>
    <t>OPA/13</t>
  </si>
  <si>
    <t>ŁAZIENKA DAMSKA</t>
  </si>
  <si>
    <t>OPA/14</t>
  </si>
  <si>
    <t>OPA/15</t>
  </si>
  <si>
    <t>ŁAZIENKA MĘSKA</t>
  </si>
  <si>
    <t>OPA/16</t>
  </si>
  <si>
    <t>BRUDOWNIK, MAG. BRUDNEJ BIELIZNY</t>
  </si>
  <si>
    <t>OPA/17</t>
  </si>
  <si>
    <t>GABINET PIELĘGN. ODDZIAŁOWEJ</t>
  </si>
  <si>
    <t>OPA/18</t>
  </si>
  <si>
    <t>SALA POBYTU DZIENNEGO, JADALNIA</t>
  </si>
  <si>
    <t>OPA/19</t>
  </si>
  <si>
    <t>MAGAZYNEK PODRĘCZNY</t>
  </si>
  <si>
    <t>OPA/20</t>
  </si>
  <si>
    <t>MAGAZYNEK CZYSTEJ BIELIZNY</t>
  </si>
  <si>
    <t>OPA/21</t>
  </si>
  <si>
    <t>OPA/22</t>
  </si>
  <si>
    <t>OPA/23</t>
  </si>
  <si>
    <t>SALA TERAPII ZAJĘCIOWEJ</t>
  </si>
  <si>
    <t>OPA/24</t>
  </si>
  <si>
    <t>GABINET TERAPEUTKI ZAJĘCIOWEJ</t>
  </si>
  <si>
    <t>OPA/25</t>
  </si>
  <si>
    <t>ŁAZIENKA PERSONELU</t>
  </si>
  <si>
    <t>OPA/26</t>
  </si>
  <si>
    <t>POMIESZCZENIA SOCJALNE</t>
  </si>
  <si>
    <t>PP/8</t>
  </si>
  <si>
    <t>GABINET LEKARSKI</t>
  </si>
  <si>
    <t>PP/10</t>
  </si>
  <si>
    <t>GABINET ORDYNATORA</t>
  </si>
  <si>
    <t>PP/11</t>
  </si>
  <si>
    <t>SEKRETARIAT WSPÓLNY OPA I OOL</t>
  </si>
  <si>
    <t>Wykaz pomieszczeń działu przyjęć</t>
  </si>
  <si>
    <t>PP/1</t>
  </si>
  <si>
    <t>WIATROŁAP</t>
  </si>
  <si>
    <t>PP/2</t>
  </si>
  <si>
    <t>REJESTRACJA Z POCZEKALNIĄ</t>
  </si>
  <si>
    <t>PP/3</t>
  </si>
  <si>
    <t>WC PACJENTÓW</t>
  </si>
  <si>
    <t>PP/4</t>
  </si>
  <si>
    <t>PP/5</t>
  </si>
  <si>
    <t>POKÓJ PACJENTA Z POBUDZ. RUCH.</t>
  </si>
  <si>
    <t>Wykaz pomieszczeń oddziału pychiatrii B:</t>
  </si>
  <si>
    <t>OPB/1</t>
  </si>
  <si>
    <t>OPB/2</t>
  </si>
  <si>
    <t>OPB/3</t>
  </si>
  <si>
    <t>OPB/4</t>
  </si>
  <si>
    <t>POMIESZCZENIE SOCJALNE</t>
  </si>
  <si>
    <t>OPB/5</t>
  </si>
  <si>
    <t>OPB/6</t>
  </si>
  <si>
    <t>OPB/7</t>
  </si>
  <si>
    <t>MAGAZYNEK BIELIZNY CZYSTEJ</t>
  </si>
  <si>
    <t>OPB/8</t>
  </si>
  <si>
    <t>OPB/9</t>
  </si>
  <si>
    <t>SALA 2-ŁÓŻKOWA</t>
  </si>
  <si>
    <t xml:space="preserve">OPB/10 </t>
  </si>
  <si>
    <t>OPB/11</t>
  </si>
  <si>
    <t>OPB/12</t>
  </si>
  <si>
    <t>OPB/13</t>
  </si>
  <si>
    <t>OPB/14</t>
  </si>
  <si>
    <t>OPB/15</t>
  </si>
  <si>
    <t>OPB/17</t>
  </si>
  <si>
    <t>SALA 1-ŁÓŻKOWO-OBSERWACYJNA</t>
  </si>
  <si>
    <t>OPB/18</t>
  </si>
  <si>
    <t>OPB/19</t>
  </si>
  <si>
    <t>OPB/20</t>
  </si>
  <si>
    <t>POKÓJ ZABIEGOWO-DIAGNOSTYCZNY</t>
  </si>
  <si>
    <t>OPB/21</t>
  </si>
  <si>
    <t>OPB/22</t>
  </si>
  <si>
    <t>OPB/23</t>
  </si>
  <si>
    <t>OPB/24</t>
  </si>
  <si>
    <t>OPB/25</t>
  </si>
  <si>
    <t>OPB/26</t>
  </si>
  <si>
    <t>OPB/27</t>
  </si>
  <si>
    <t>LEKARZ ODDZIAŁU PSYCHIATRII</t>
  </si>
  <si>
    <t>LEKARZE ODDZIAŁU PSYCHIATRII</t>
  </si>
  <si>
    <t>ORDYNATOR PSYCHIATRII B</t>
  </si>
  <si>
    <t>PP/6</t>
  </si>
  <si>
    <t>SEKRETARIAT WSPÓLNY OPB I OTUA</t>
  </si>
  <si>
    <t>PP/7</t>
  </si>
  <si>
    <t>POM. TERAPII INDYWIDUALNEJ</t>
  </si>
  <si>
    <t>PP/17</t>
  </si>
  <si>
    <t>GABINET PSYCHOLOGÓW</t>
  </si>
  <si>
    <t>PP/18</t>
  </si>
  <si>
    <t>Oddział Opiekuńczo-Leczniczy /geriatyczny</t>
  </si>
  <si>
    <t>OOL/1</t>
  </si>
  <si>
    <t>OOL/2</t>
  </si>
  <si>
    <t>OOL/3</t>
  </si>
  <si>
    <t>OOL/4</t>
  </si>
  <si>
    <t>OOL/5</t>
  </si>
  <si>
    <t>OOL/6</t>
  </si>
  <si>
    <t>OOL/7</t>
  </si>
  <si>
    <t>OOL/8</t>
  </si>
  <si>
    <t>OOL/9</t>
  </si>
  <si>
    <t>OOL/10</t>
  </si>
  <si>
    <t>OOL/11</t>
  </si>
  <si>
    <t>IZOLATKA 1-ŁÓŻKOWA</t>
  </si>
  <si>
    <t>OOL/12</t>
  </si>
  <si>
    <t>OOL/13</t>
  </si>
  <si>
    <t>SALA 3-ŁÓŻKOWA</t>
  </si>
  <si>
    <t>OOL/14</t>
  </si>
  <si>
    <t>SALA 5-ŁÓŻKOWA</t>
  </si>
  <si>
    <t>OOL/15</t>
  </si>
  <si>
    <t>SALA 4-ŁÓŻKOWA STAŁEJ OBSERWACJI</t>
  </si>
  <si>
    <t>OOL/16</t>
  </si>
  <si>
    <t>OOL/17</t>
  </si>
  <si>
    <t>OOL/18</t>
  </si>
  <si>
    <t xml:space="preserve">OOL/19 </t>
  </si>
  <si>
    <t>OOL/20</t>
  </si>
  <si>
    <t>OOL/21</t>
  </si>
  <si>
    <t>GABINET TERAPII RUCHOWEJ</t>
  </si>
  <si>
    <t>OOL/22</t>
  </si>
  <si>
    <t>BRUDOWNIK</t>
  </si>
  <si>
    <t>OOL/23</t>
  </si>
  <si>
    <t>PP/14</t>
  </si>
  <si>
    <t>Pomieszczenia przedoddziałowe</t>
  </si>
  <si>
    <t>KLATKA SCHODOWA</t>
  </si>
  <si>
    <t>PP/9</t>
  </si>
  <si>
    <t>PP/12</t>
  </si>
  <si>
    <t>REJESTRACJA PORADNI ZDR. PSYCH.</t>
  </si>
  <si>
    <t>PP/13</t>
  </si>
  <si>
    <t>PORADNIA ZDROWIA PSYCH.</t>
  </si>
  <si>
    <t>PP/15</t>
  </si>
  <si>
    <t xml:space="preserve">PP/16 </t>
  </si>
  <si>
    <t xml:space="preserve">PP/17 </t>
  </si>
  <si>
    <t>MAG. ZWROTU POJEMN. GN I TERMOSÓW</t>
  </si>
  <si>
    <t xml:space="preserve">PP/19 </t>
  </si>
  <si>
    <t>ROZDZIELNIA POSIŁKÓW</t>
  </si>
  <si>
    <t xml:space="preserve">PP/20 </t>
  </si>
  <si>
    <t>ZMYWALNIA</t>
  </si>
  <si>
    <t>PP/21</t>
  </si>
  <si>
    <t xml:space="preserve">PP/22 </t>
  </si>
  <si>
    <t>WC ODWIEDZAJĄCYCH</t>
  </si>
  <si>
    <t>PP/23</t>
  </si>
  <si>
    <t>KORYTARZ</t>
  </si>
  <si>
    <t xml:space="preserve">PP/24 </t>
  </si>
  <si>
    <t xml:space="preserve">PP/25 </t>
  </si>
  <si>
    <t>Wykaz pomieszczeń pietra:</t>
  </si>
  <si>
    <t xml:space="preserve">PP/13 </t>
  </si>
  <si>
    <t>PP/16</t>
  </si>
  <si>
    <t>PORADNIA TERAPII UZALEŻNIEŃ</t>
  </si>
  <si>
    <t>PP/19</t>
  </si>
  <si>
    <t>PP/20</t>
  </si>
  <si>
    <t>PP/22</t>
  </si>
  <si>
    <t>c) Psychiatria dzienna</t>
  </si>
  <si>
    <t>Razem – powierzchnia pomieszczeń psychiatrii dziennej</t>
  </si>
  <si>
    <t>d) Oddział Psychiatria A</t>
  </si>
  <si>
    <t>Oddział Psychiatria A</t>
  </si>
  <si>
    <t>e) Oddział Psychiatria B</t>
  </si>
  <si>
    <t>drugi raz</t>
  </si>
  <si>
    <t>Oddział Psychiatria B</t>
  </si>
  <si>
    <t>f) Punkt Przyjęć</t>
  </si>
  <si>
    <t>Razem – powierzchnia pomieszczeń Punktu Przyjęć</t>
  </si>
  <si>
    <t>Punkt Przyjęć</t>
  </si>
  <si>
    <t>Razem – powierzchnia pomieszczeń przedoodziałowych</t>
  </si>
  <si>
    <t>g) Oddział Opiekuńczo-Leczniczy/Geriatria</t>
  </si>
  <si>
    <t>h) Pomieszczenia przedoodziałowe Psychiatrii</t>
  </si>
  <si>
    <t>Razem – powierzchnia O/Opiek.Leczn/Geriatria</t>
  </si>
  <si>
    <t>O/Opiek.Leczniczy/Geriatria</t>
  </si>
  <si>
    <t>f) Poddasze</t>
  </si>
  <si>
    <t>g)  Izba Przyjęć</t>
  </si>
  <si>
    <t>143b</t>
  </si>
  <si>
    <t>145a</t>
  </si>
  <si>
    <t>145b</t>
  </si>
  <si>
    <t>Pom. Windy brudnej</t>
  </si>
  <si>
    <t>Śluza fartuchowo - umywalkowa</t>
  </si>
  <si>
    <t>Pom. Windy czystej</t>
  </si>
  <si>
    <t>Magazyn materiałów sterylnych</t>
  </si>
  <si>
    <t>105a</t>
  </si>
  <si>
    <t>Pokój odwiedzin</t>
  </si>
  <si>
    <t>Sala chorych 1 łózkowa</t>
  </si>
  <si>
    <t>Sala chorych 3 łóżkowa</t>
  </si>
  <si>
    <t>Sala chorych 3 łózkowa</t>
  </si>
  <si>
    <t>Łazienka dla pacjentek</t>
  </si>
  <si>
    <t>Pokój przygotowawczy</t>
  </si>
  <si>
    <t>115a</t>
  </si>
  <si>
    <t>Izolatka 1 łóżkowa</t>
  </si>
  <si>
    <t>115b</t>
  </si>
  <si>
    <t>WC personelu</t>
  </si>
  <si>
    <t>Łazienka pacjentek</t>
  </si>
  <si>
    <t>Łazienka dla pacjentek niepełnosprawnych</t>
  </si>
  <si>
    <t>125a</t>
  </si>
  <si>
    <t>Pomieszczenie fototerapii</t>
  </si>
  <si>
    <t>Pomieszczenie lekarza</t>
  </si>
  <si>
    <t>Pomieszczenie wczesniaków</t>
  </si>
  <si>
    <t>Pomieszczenie noworodków obserwowanych</t>
  </si>
  <si>
    <t>Magazyn brudnej bielizny</t>
  </si>
  <si>
    <t>Pokój socjalny personelu</t>
  </si>
  <si>
    <t>Gabinet zbiegowy dla noworodków</t>
  </si>
  <si>
    <t>Szatnia damska brudna</t>
  </si>
  <si>
    <t>Umywalnia</t>
  </si>
  <si>
    <t>138b</t>
  </si>
  <si>
    <t>Szatnia damska czysta</t>
  </si>
  <si>
    <t>Boks brudnej bielizny</t>
  </si>
  <si>
    <t>Szatnia męska czysta</t>
  </si>
  <si>
    <t>140a</t>
  </si>
  <si>
    <t>140b</t>
  </si>
  <si>
    <t>Szatnia męska brudna</t>
  </si>
  <si>
    <t>138a</t>
  </si>
  <si>
    <t>Sala porodowa 2 stanowiskowa</t>
  </si>
  <si>
    <t>150a</t>
  </si>
  <si>
    <t>Boks pierwszej pielegnacji noworodka</t>
  </si>
  <si>
    <t>Punkt położnej</t>
  </si>
  <si>
    <t>Skłdzik porządkowy</t>
  </si>
  <si>
    <t>157a</t>
  </si>
  <si>
    <t>Pom. Przygotowania przedporodowego</t>
  </si>
  <si>
    <t>160a</t>
  </si>
  <si>
    <t>Rejestracja pacjentek</t>
  </si>
  <si>
    <t>161a</t>
  </si>
  <si>
    <t>USG</t>
  </si>
  <si>
    <t>Pielegniarka epidemiologiczna</t>
  </si>
  <si>
    <t>WC odwiedzających</t>
  </si>
  <si>
    <t>Trakt porodowy, oddział poł. - noworodkowy, sala cięć, pom. przedoddziałowe</t>
  </si>
  <si>
    <t xml:space="preserve">Brudownik </t>
  </si>
  <si>
    <t>Pomieszczenie noworodków obser.</t>
  </si>
  <si>
    <t>Śluza fartuchowo-umywalkowa</t>
  </si>
  <si>
    <t>Pom. Przygotowania pacjenta</t>
  </si>
  <si>
    <t>Pom. Przygotowania personelu</t>
  </si>
  <si>
    <t>Pom. Sali cesarskich cięć</t>
  </si>
  <si>
    <t>Magazyn podręczny - część czysta</t>
  </si>
  <si>
    <t>Magazyn podręczny część brudna</t>
  </si>
  <si>
    <t>Boks pierwszej pielęgnacji noworodka</t>
  </si>
  <si>
    <t>Pokój piel. Epidemiologicznej</t>
  </si>
  <si>
    <t>e)  Trakt porodowy, oddział poł.-noworodkowy, sala cięć, pom. przedoddziałowe</t>
  </si>
  <si>
    <t>Trakt porodowy, oddział poł.-now., sala cięć,</t>
  </si>
</sst>
</file>

<file path=xl/styles.xml><?xml version="1.0" encoding="utf-8"?>
<styleSheet xmlns="http://schemas.openxmlformats.org/spreadsheetml/2006/main">
  <fonts count="30">
    <font>
      <sz val="11"/>
      <color rgb="FF000000"/>
      <name val="Czcionka tekstu podstawowego"/>
      <family val="2"/>
      <charset val="238"/>
    </font>
    <font>
      <sz val="10"/>
      <color rgb="FF00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sz val="12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FF0000"/>
      <name val="Czcionka tekstu podstawowego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1"/>
      <color rgb="FF800000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Cambria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entury Gothic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25" fillId="0" borderId="0"/>
  </cellStyleXfs>
  <cellXfs count="2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4" fontId="1" fillId="0" borderId="0" xfId="0" applyNumberFormat="1" applyFont="1"/>
    <xf numFmtId="0" fontId="2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0" xfId="0" applyFont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2" borderId="0" xfId="0" applyFont="1" applyFill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/>
    <xf numFmtId="0" fontId="8" fillId="0" borderId="9" xfId="0" applyFont="1" applyBorder="1"/>
    <xf numFmtId="0" fontId="8" fillId="0" borderId="2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2" fontId="8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2" fontId="10" fillId="0" borderId="0" xfId="0" applyNumberFormat="1" applyFont="1"/>
    <xf numFmtId="0" fontId="8" fillId="0" borderId="0" xfId="0" applyFont="1" applyBorder="1" applyAlignment="1">
      <alignment horizontal="center" vertical="center"/>
    </xf>
    <xf numFmtId="0" fontId="7" fillId="2" borderId="0" xfId="0" applyFont="1" applyFill="1" applyBorder="1"/>
    <xf numFmtId="0" fontId="8" fillId="0" borderId="0" xfId="0" applyFont="1" applyBorder="1"/>
    <xf numFmtId="0" fontId="10" fillId="0" borderId="1" xfId="0" applyFont="1" applyBorder="1"/>
    <xf numFmtId="0" fontId="0" fillId="0" borderId="0" xfId="0" applyAlignment="1">
      <alignment horizontal="center"/>
    </xf>
    <xf numFmtId="0" fontId="11" fillId="2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/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0" fontId="0" fillId="0" borderId="9" xfId="0" applyBorder="1"/>
    <xf numFmtId="0" fontId="0" fillId="0" borderId="11" xfId="0" applyBorder="1"/>
    <xf numFmtId="0" fontId="0" fillId="0" borderId="0" xfId="0"/>
    <xf numFmtId="0" fontId="15" fillId="0" borderId="1" xfId="0" applyFont="1" applyBorder="1"/>
    <xf numFmtId="0" fontId="0" fillId="0" borderId="0" xfId="0" applyFont="1" applyAlignment="1">
      <alignment wrapText="1"/>
    </xf>
    <xf numFmtId="0" fontId="16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1" fillId="2" borderId="0" xfId="0" applyFont="1" applyFill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/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horizontal="right" vertical="center"/>
    </xf>
    <xf numFmtId="4" fontId="20" fillId="0" borderId="5" xfId="0" applyNumberFormat="1" applyFont="1" applyBorder="1" applyAlignment="1">
      <alignment vertical="center"/>
    </xf>
    <xf numFmtId="4" fontId="0" fillId="0" borderId="0" xfId="0" applyNumberFormat="1"/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" fontId="20" fillId="0" borderId="2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horizontal="right" vertical="center"/>
    </xf>
    <xf numFmtId="4" fontId="19" fillId="0" borderId="13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horizontal="right" vertical="center"/>
    </xf>
    <xf numFmtId="0" fontId="21" fillId="0" borderId="0" xfId="0" applyFont="1"/>
    <xf numFmtId="0" fontId="22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Alignment="1"/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3" fillId="0" borderId="0" xfId="0" applyFont="1"/>
    <xf numFmtId="0" fontId="20" fillId="0" borderId="3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3" fillId="0" borderId="2" xfId="0" applyFont="1" applyBorder="1"/>
    <xf numFmtId="0" fontId="20" fillId="0" borderId="3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19" fillId="0" borderId="7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20" fillId="2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20" fillId="3" borderId="2" xfId="0" applyFont="1" applyFill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0" fillId="4" borderId="0" xfId="0" applyFill="1"/>
    <xf numFmtId="0" fontId="20" fillId="9" borderId="5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0" fontId="0" fillId="10" borderId="0" xfId="0" applyFill="1"/>
    <xf numFmtId="4" fontId="20" fillId="9" borderId="5" xfId="0" applyNumberFormat="1" applyFont="1" applyFill="1" applyBorder="1" applyAlignment="1">
      <alignment horizontal="right" vertical="center"/>
    </xf>
    <xf numFmtId="0" fontId="20" fillId="6" borderId="5" xfId="0" applyFont="1" applyFill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" fillId="0" borderId="0" xfId="0" applyFont="1" applyFill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5" fillId="11" borderId="0" xfId="0" applyFont="1" applyFill="1"/>
    <xf numFmtId="0" fontId="2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5" fillId="0" borderId="0" xfId="1"/>
    <xf numFmtId="0" fontId="26" fillId="0" borderId="0" xfId="1" applyFont="1" applyAlignment="1">
      <alignment horizontal="left" indent="4"/>
    </xf>
    <xf numFmtId="0" fontId="27" fillId="0" borderId="0" xfId="1" applyFont="1" applyAlignment="1">
      <alignment horizontal="left" indent="4"/>
    </xf>
    <xf numFmtId="0" fontId="26" fillId="0" borderId="0" xfId="1" applyFont="1"/>
    <xf numFmtId="0" fontId="20" fillId="8" borderId="2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6" fillId="6" borderId="0" xfId="1" applyFont="1" applyFill="1" applyAlignment="1">
      <alignment horizontal="left" indent="4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4" fontId="0" fillId="2" borderId="0" xfId="0" applyNumberFormat="1" applyFill="1"/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/>
    <xf numFmtId="0" fontId="0" fillId="6" borderId="0" xfId="0" applyFill="1"/>
    <xf numFmtId="0" fontId="20" fillId="5" borderId="2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12" borderId="2" xfId="0" applyFont="1" applyFill="1" applyBorder="1" applyAlignment="1">
      <alignment vertical="center"/>
    </xf>
    <xf numFmtId="0" fontId="20" fillId="6" borderId="20" xfId="0" applyFont="1" applyFill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20" fillId="12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top" wrapText="1"/>
    </xf>
    <xf numFmtId="0" fontId="2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czdari/AppData/Local/Temp/Zestawienie%20powierzchni%20szpitala%20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YŁA A"/>
      <sheetName val="BRYŁA C"/>
      <sheetName val="ADMINISTRACJA"/>
      <sheetName val="Oś. Rehabilitacji"/>
      <sheetName val="Przychodnia"/>
      <sheetName val="Apteka "/>
      <sheetName val="Rehabilitacja"/>
      <sheetName val="Paw. Psych "/>
      <sheetName val="Zespoly wyjazdowe"/>
      <sheetName val="Zestawienie pow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5">
          <cell r="J45">
            <v>14929.970000000001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48"/>
  <sheetViews>
    <sheetView topLeftCell="A28" zoomScale="115" zoomScaleNormal="115" workbookViewId="0">
      <selection activeCell="F165" sqref="F165"/>
    </sheetView>
  </sheetViews>
  <sheetFormatPr defaultRowHeight="14.25"/>
  <cols>
    <col min="1" max="1" width="9.25" style="1"/>
    <col min="2" max="2" width="9.25" style="2"/>
    <col min="3" max="3" width="34.875" style="1"/>
    <col min="4" max="4" width="10.125" style="1"/>
    <col min="5" max="1025" width="9.25" style="1"/>
  </cols>
  <sheetData>
    <row r="1" spans="1:10">
      <c r="A1"/>
      <c r="B1"/>
      <c r="C1" s="3" t="s">
        <v>0</v>
      </c>
      <c r="D1"/>
      <c r="H1"/>
      <c r="I1"/>
      <c r="J1"/>
    </row>
    <row r="2" spans="1:10">
      <c r="A2"/>
      <c r="B2"/>
      <c r="C2"/>
      <c r="D2"/>
      <c r="H2"/>
      <c r="I2"/>
      <c r="J2"/>
    </row>
    <row r="3" spans="1:10">
      <c r="A3"/>
      <c r="B3"/>
      <c r="C3"/>
      <c r="D3"/>
      <c r="H3"/>
      <c r="I3"/>
      <c r="J3"/>
    </row>
    <row r="4" spans="1:10">
      <c r="A4"/>
      <c r="B4"/>
      <c r="C4"/>
      <c r="D4"/>
      <c r="H4"/>
      <c r="I4"/>
      <c r="J4"/>
    </row>
    <row r="5" spans="1:10">
      <c r="A5"/>
      <c r="B5"/>
      <c r="C5"/>
      <c r="D5"/>
      <c r="H5"/>
      <c r="I5"/>
      <c r="J5"/>
    </row>
    <row r="6" spans="1:10">
      <c r="A6"/>
      <c r="B6"/>
      <c r="C6"/>
      <c r="D6"/>
      <c r="H6"/>
      <c r="I6"/>
      <c r="J6"/>
    </row>
    <row r="7" spans="1:10">
      <c r="A7"/>
      <c r="B7"/>
      <c r="C7"/>
      <c r="D7"/>
      <c r="H7"/>
      <c r="I7"/>
      <c r="J7"/>
    </row>
    <row r="8" spans="1:10">
      <c r="A8"/>
      <c r="B8"/>
      <c r="C8"/>
      <c r="D8"/>
      <c r="H8"/>
      <c r="I8"/>
      <c r="J8"/>
    </row>
    <row r="9" spans="1:10">
      <c r="A9"/>
      <c r="B9"/>
      <c r="C9" s="4" t="s">
        <v>1</v>
      </c>
      <c r="D9" s="3" t="s">
        <v>2</v>
      </c>
      <c r="H9"/>
      <c r="I9"/>
      <c r="J9"/>
    </row>
    <row r="10" spans="1:10">
      <c r="A10"/>
      <c r="B10"/>
      <c r="C10"/>
      <c r="D10"/>
      <c r="H10"/>
      <c r="I10"/>
      <c r="J10"/>
    </row>
    <row r="11" spans="1:10">
      <c r="A11" s="200" t="s">
        <v>3</v>
      </c>
      <c r="B11" s="5" t="s">
        <v>4</v>
      </c>
      <c r="C11" s="6" t="s">
        <v>5</v>
      </c>
      <c r="D11" s="6">
        <v>44.43</v>
      </c>
      <c r="H11"/>
      <c r="I11"/>
      <c r="J11"/>
    </row>
    <row r="12" spans="1:10">
      <c r="A12" s="200"/>
      <c r="B12" s="5" t="s">
        <v>6</v>
      </c>
      <c r="C12" s="6" t="s">
        <v>7</v>
      </c>
      <c r="D12" s="6">
        <v>4.16</v>
      </c>
      <c r="H12"/>
      <c r="I12"/>
      <c r="J12"/>
    </row>
    <row r="13" spans="1:10">
      <c r="A13" s="200"/>
      <c r="B13" s="5" t="s">
        <v>8</v>
      </c>
      <c r="C13" s="6" t="s">
        <v>5</v>
      </c>
      <c r="D13" s="6">
        <v>39.950000000000003</v>
      </c>
      <c r="H13"/>
      <c r="I13"/>
      <c r="J13"/>
    </row>
    <row r="14" spans="1:10">
      <c r="A14" s="200"/>
      <c r="B14" s="5" t="s">
        <v>9</v>
      </c>
      <c r="C14" s="6" t="s">
        <v>10</v>
      </c>
      <c r="D14" s="6">
        <v>4.16</v>
      </c>
      <c r="H14"/>
      <c r="I14"/>
      <c r="J14"/>
    </row>
    <row r="15" spans="1:10">
      <c r="A15" s="200"/>
      <c r="B15" s="5" t="s">
        <v>11</v>
      </c>
      <c r="C15" s="6" t="s">
        <v>5</v>
      </c>
      <c r="D15" s="6">
        <v>34.06</v>
      </c>
      <c r="H15"/>
      <c r="I15"/>
      <c r="J15"/>
    </row>
    <row r="16" spans="1:10">
      <c r="A16" s="200"/>
      <c r="B16" s="5" t="s">
        <v>12</v>
      </c>
      <c r="C16" s="6" t="s">
        <v>5</v>
      </c>
      <c r="D16" s="6">
        <v>36.47</v>
      </c>
      <c r="H16"/>
      <c r="I16"/>
      <c r="J16"/>
    </row>
    <row r="17" spans="1:10">
      <c r="A17" s="200"/>
      <c r="B17" s="5" t="s">
        <v>13</v>
      </c>
      <c r="C17" s="6" t="s">
        <v>10</v>
      </c>
      <c r="D17" s="6">
        <v>4.16</v>
      </c>
      <c r="H17"/>
      <c r="I17"/>
      <c r="J17"/>
    </row>
    <row r="18" spans="1:10">
      <c r="A18" s="200"/>
      <c r="B18" s="5" t="s">
        <v>14</v>
      </c>
      <c r="C18" s="6" t="s">
        <v>5</v>
      </c>
      <c r="D18" s="6">
        <v>46.61</v>
      </c>
      <c r="H18"/>
      <c r="I18"/>
      <c r="J18"/>
    </row>
    <row r="19" spans="1:10">
      <c r="A19" s="200"/>
      <c r="B19" s="5" t="s">
        <v>15</v>
      </c>
      <c r="C19" s="6" t="s">
        <v>10</v>
      </c>
      <c r="D19" s="6">
        <v>4.16</v>
      </c>
      <c r="H19"/>
      <c r="I19"/>
      <c r="J19"/>
    </row>
    <row r="20" spans="1:10">
      <c r="A20" s="200"/>
      <c r="B20" s="5">
        <v>71</v>
      </c>
      <c r="C20" s="6" t="s">
        <v>16</v>
      </c>
      <c r="D20" s="6">
        <v>13.09</v>
      </c>
      <c r="H20"/>
      <c r="I20"/>
      <c r="J20"/>
    </row>
    <row r="21" spans="1:10">
      <c r="A21" s="200"/>
      <c r="B21" s="5" t="s">
        <v>17</v>
      </c>
      <c r="C21" s="6" t="s">
        <v>18</v>
      </c>
      <c r="D21" s="6">
        <v>6.36</v>
      </c>
      <c r="H21"/>
      <c r="I21"/>
      <c r="J21"/>
    </row>
    <row r="22" spans="1:10">
      <c r="A22" s="200"/>
      <c r="B22" s="5" t="s">
        <v>19</v>
      </c>
      <c r="C22" s="6" t="s">
        <v>20</v>
      </c>
      <c r="D22" s="6">
        <v>9.98</v>
      </c>
      <c r="H22"/>
      <c r="I22"/>
      <c r="J22"/>
    </row>
    <row r="23" spans="1:10">
      <c r="A23" s="200"/>
      <c r="B23" s="5" t="s">
        <v>21</v>
      </c>
      <c r="C23" s="6" t="s">
        <v>22</v>
      </c>
      <c r="D23" s="6">
        <v>26.24</v>
      </c>
      <c r="H23"/>
      <c r="I23"/>
      <c r="J23"/>
    </row>
    <row r="24" spans="1:10">
      <c r="A24" s="200"/>
      <c r="B24" s="5" t="s">
        <v>23</v>
      </c>
      <c r="C24" s="6" t="s">
        <v>24</v>
      </c>
      <c r="D24" s="6">
        <v>39.270000000000003</v>
      </c>
      <c r="H24"/>
      <c r="I24"/>
      <c r="J24"/>
    </row>
    <row r="25" spans="1:10">
      <c r="A25" s="200"/>
      <c r="B25" s="5" t="s">
        <v>25</v>
      </c>
      <c r="C25" s="6" t="s">
        <v>26</v>
      </c>
      <c r="D25" s="6">
        <v>10.51</v>
      </c>
      <c r="H25"/>
      <c r="I25"/>
      <c r="J25"/>
    </row>
    <row r="26" spans="1:10">
      <c r="A26" s="200"/>
      <c r="B26" s="5">
        <v>73</v>
      </c>
      <c r="C26" s="6" t="s">
        <v>27</v>
      </c>
      <c r="D26" s="6">
        <v>11.07</v>
      </c>
      <c r="H26"/>
      <c r="I26"/>
      <c r="J26"/>
    </row>
    <row r="27" spans="1:10">
      <c r="A27" s="200"/>
      <c r="B27" s="5">
        <v>74</v>
      </c>
      <c r="C27" s="6" t="s">
        <v>28</v>
      </c>
      <c r="D27" s="6">
        <v>17.260000000000002</v>
      </c>
      <c r="H27"/>
      <c r="I27"/>
      <c r="J27"/>
    </row>
    <row r="28" spans="1:10">
      <c r="A28" s="200"/>
      <c r="B28" s="5">
        <v>75</v>
      </c>
      <c r="C28" s="6" t="s">
        <v>29</v>
      </c>
      <c r="D28" s="6">
        <v>13.28</v>
      </c>
      <c r="H28"/>
      <c r="I28"/>
      <c r="J28"/>
    </row>
    <row r="29" spans="1:10">
      <c r="A29" s="200"/>
      <c r="B29" s="5">
        <v>76</v>
      </c>
      <c r="C29" s="6" t="s">
        <v>30</v>
      </c>
      <c r="D29" s="6">
        <v>12.91</v>
      </c>
      <c r="H29"/>
      <c r="I29"/>
      <c r="J29"/>
    </row>
    <row r="30" spans="1:10">
      <c r="A30" s="200"/>
      <c r="B30" s="5">
        <v>77</v>
      </c>
      <c r="C30" s="6" t="s">
        <v>31</v>
      </c>
      <c r="D30" s="6">
        <v>4</v>
      </c>
      <c r="H30"/>
      <c r="I30"/>
      <c r="J30"/>
    </row>
    <row r="31" spans="1:10">
      <c r="A31" s="200"/>
      <c r="B31" s="5">
        <v>78</v>
      </c>
      <c r="C31" s="6" t="s">
        <v>32</v>
      </c>
      <c r="D31" s="6">
        <v>5.47</v>
      </c>
      <c r="H31"/>
      <c r="I31"/>
      <c r="J31"/>
    </row>
    <row r="32" spans="1:10">
      <c r="A32" s="200"/>
      <c r="B32" s="5">
        <v>79</v>
      </c>
      <c r="C32" s="6" t="s">
        <v>33</v>
      </c>
      <c r="D32" s="6">
        <v>2.9</v>
      </c>
      <c r="H32"/>
      <c r="I32"/>
      <c r="J32"/>
    </row>
    <row r="33" spans="1:10">
      <c r="A33" s="200"/>
      <c r="B33" s="5" t="s">
        <v>34</v>
      </c>
      <c r="C33" s="6" t="s">
        <v>35</v>
      </c>
      <c r="D33" s="6">
        <v>1.84</v>
      </c>
      <c r="H33"/>
      <c r="I33"/>
      <c r="J33"/>
    </row>
    <row r="34" spans="1:10">
      <c r="A34" s="200"/>
      <c r="B34" s="5" t="s">
        <v>36</v>
      </c>
      <c r="C34" s="6" t="s">
        <v>37</v>
      </c>
      <c r="D34" s="6">
        <v>8.8000000000000007</v>
      </c>
      <c r="H34"/>
      <c r="I34"/>
      <c r="J34"/>
    </row>
    <row r="35" spans="1:10">
      <c r="A35" s="200"/>
      <c r="B35" s="5" t="s">
        <v>38</v>
      </c>
      <c r="C35" s="6" t="s">
        <v>39</v>
      </c>
      <c r="D35" s="6">
        <v>2.33</v>
      </c>
      <c r="H35"/>
      <c r="I35"/>
      <c r="J35"/>
    </row>
    <row r="36" spans="1:10">
      <c r="A36" s="200"/>
      <c r="B36" s="5">
        <v>81</v>
      </c>
      <c r="C36" s="6" t="s">
        <v>18</v>
      </c>
      <c r="D36" s="6">
        <v>68.73</v>
      </c>
      <c r="H36"/>
      <c r="I36"/>
      <c r="J36"/>
    </row>
    <row r="37" spans="1:10">
      <c r="A37"/>
      <c r="B37"/>
      <c r="C37"/>
      <c r="D37" s="7">
        <f>SUM(D11:D36)</f>
        <v>472.19999999999993</v>
      </c>
      <c r="H37"/>
      <c r="I37"/>
      <c r="J37"/>
    </row>
    <row r="38" spans="1:10">
      <c r="A38"/>
      <c r="B38" s="8" t="s">
        <v>40</v>
      </c>
      <c r="C38" s="3" t="s">
        <v>41</v>
      </c>
      <c r="D38" s="3">
        <v>29.02</v>
      </c>
      <c r="H38" s="3">
        <f>D38</f>
        <v>29.02</v>
      </c>
      <c r="I38"/>
      <c r="J38"/>
    </row>
    <row r="39" spans="1:10">
      <c r="A39"/>
      <c r="B39"/>
      <c r="C39" s="3" t="s">
        <v>42</v>
      </c>
      <c r="D39" s="3">
        <v>38.01</v>
      </c>
      <c r="H39" s="3">
        <f>D39</f>
        <v>38.01</v>
      </c>
      <c r="I39"/>
      <c r="J39"/>
    </row>
    <row r="40" spans="1:10">
      <c r="A40"/>
      <c r="B40"/>
      <c r="C40" s="3" t="s">
        <v>43</v>
      </c>
      <c r="D40" s="3">
        <v>5.05</v>
      </c>
      <c r="H40" s="3">
        <f>D40</f>
        <v>5.05</v>
      </c>
      <c r="I40"/>
      <c r="J40"/>
    </row>
    <row r="41" spans="1:10">
      <c r="A41"/>
      <c r="B41"/>
      <c r="C41" s="3" t="s">
        <v>44</v>
      </c>
      <c r="D41" s="3">
        <v>39.17</v>
      </c>
      <c r="H41" s="3">
        <f>D41</f>
        <v>39.17</v>
      </c>
      <c r="I41"/>
      <c r="J41"/>
    </row>
    <row r="42" spans="1:10">
      <c r="A42"/>
      <c r="B42"/>
      <c r="C42"/>
      <c r="D42" s="7"/>
      <c r="H42"/>
      <c r="I42"/>
      <c r="J42"/>
    </row>
    <row r="43" spans="1:10">
      <c r="A43"/>
      <c r="B43"/>
      <c r="C43"/>
      <c r="D43"/>
      <c r="H43"/>
      <c r="I43"/>
      <c r="J43"/>
    </row>
    <row r="44" spans="1:10">
      <c r="A44"/>
      <c r="B44"/>
      <c r="C44" s="4" t="s">
        <v>45</v>
      </c>
      <c r="D44"/>
      <c r="H44"/>
      <c r="I44"/>
      <c r="J44"/>
    </row>
    <row r="45" spans="1:10">
      <c r="A45" s="200" t="s">
        <v>46</v>
      </c>
      <c r="B45" s="9">
        <v>164</v>
      </c>
      <c r="C45" s="6" t="s">
        <v>44</v>
      </c>
      <c r="D45" s="6">
        <v>31.12</v>
      </c>
      <c r="H45"/>
      <c r="I45"/>
      <c r="J45"/>
    </row>
    <row r="46" spans="1:10">
      <c r="A46" s="200"/>
      <c r="B46" s="9" t="s">
        <v>47</v>
      </c>
      <c r="C46" s="6" t="s">
        <v>48</v>
      </c>
      <c r="D46" s="6">
        <v>44.43</v>
      </c>
      <c r="H46"/>
      <c r="I46"/>
      <c r="J46"/>
    </row>
    <row r="47" spans="1:10">
      <c r="A47" s="200"/>
      <c r="B47" s="9" t="s">
        <v>49</v>
      </c>
      <c r="C47" s="6" t="s">
        <v>10</v>
      </c>
      <c r="D47" s="6">
        <v>4.16</v>
      </c>
      <c r="H47"/>
      <c r="I47"/>
      <c r="J47"/>
    </row>
    <row r="48" spans="1:10">
      <c r="A48" s="200"/>
      <c r="B48" s="9" t="s">
        <v>50</v>
      </c>
      <c r="C48" s="6" t="s">
        <v>48</v>
      </c>
      <c r="D48" s="6">
        <v>39.950000000000003</v>
      </c>
      <c r="H48"/>
      <c r="I48"/>
      <c r="J48"/>
    </row>
    <row r="49" spans="1:10">
      <c r="A49" s="200"/>
      <c r="B49" s="9" t="s">
        <v>51</v>
      </c>
      <c r="C49" s="6" t="s">
        <v>52</v>
      </c>
      <c r="D49" s="6">
        <v>4.16</v>
      </c>
      <c r="H49"/>
      <c r="I49"/>
      <c r="J49"/>
    </row>
    <row r="50" spans="1:10">
      <c r="A50" s="200"/>
      <c r="B50" s="9" t="s">
        <v>53</v>
      </c>
      <c r="C50" s="6" t="s">
        <v>48</v>
      </c>
      <c r="D50" s="6">
        <v>34.06</v>
      </c>
      <c r="H50"/>
      <c r="I50"/>
      <c r="J50"/>
    </row>
    <row r="51" spans="1:10">
      <c r="A51" s="200"/>
      <c r="B51" s="9" t="s">
        <v>54</v>
      </c>
      <c r="C51" s="6" t="s">
        <v>55</v>
      </c>
      <c r="D51" s="6">
        <v>5.9</v>
      </c>
      <c r="H51"/>
      <c r="I51"/>
      <c r="J51"/>
    </row>
    <row r="52" spans="1:10">
      <c r="A52" s="200"/>
      <c r="B52" s="9" t="s">
        <v>56</v>
      </c>
      <c r="C52" s="6" t="s">
        <v>48</v>
      </c>
      <c r="D52" s="6">
        <v>36.47</v>
      </c>
      <c r="H52"/>
      <c r="I52"/>
      <c r="J52"/>
    </row>
    <row r="53" spans="1:10">
      <c r="A53" s="200"/>
      <c r="B53" s="9" t="s">
        <v>57</v>
      </c>
      <c r="C53" s="6" t="s">
        <v>10</v>
      </c>
      <c r="D53" s="6">
        <v>4.16</v>
      </c>
      <c r="H53"/>
      <c r="I53"/>
      <c r="J53"/>
    </row>
    <row r="54" spans="1:10">
      <c r="A54" s="200"/>
      <c r="B54" s="9" t="s">
        <v>58</v>
      </c>
      <c r="C54" s="6" t="s">
        <v>48</v>
      </c>
      <c r="D54" s="6">
        <v>46.55</v>
      </c>
      <c r="H54"/>
      <c r="I54"/>
      <c r="J54"/>
    </row>
    <row r="55" spans="1:10">
      <c r="A55" s="200"/>
      <c r="B55" s="9" t="s">
        <v>59</v>
      </c>
      <c r="C55" s="6" t="s">
        <v>60</v>
      </c>
      <c r="D55" s="6">
        <v>4.16</v>
      </c>
      <c r="H55"/>
      <c r="I55"/>
      <c r="J55"/>
    </row>
    <row r="56" spans="1:10">
      <c r="A56" s="200"/>
      <c r="B56" s="9">
        <v>170</v>
      </c>
      <c r="C56" s="6" t="s">
        <v>61</v>
      </c>
      <c r="D56" s="6">
        <v>9.5</v>
      </c>
      <c r="H56"/>
      <c r="I56"/>
      <c r="J56"/>
    </row>
    <row r="57" spans="1:10">
      <c r="A57" s="200"/>
      <c r="B57" s="9" t="s">
        <v>62</v>
      </c>
      <c r="C57" s="6" t="s">
        <v>63</v>
      </c>
      <c r="D57" s="6">
        <v>3.3</v>
      </c>
      <c r="H57"/>
      <c r="I57"/>
      <c r="J57"/>
    </row>
    <row r="58" spans="1:10">
      <c r="A58" s="200"/>
      <c r="B58" s="9" t="s">
        <v>64</v>
      </c>
      <c r="C58" s="6" t="s">
        <v>65</v>
      </c>
      <c r="D58" s="6">
        <v>10.34</v>
      </c>
      <c r="H58"/>
      <c r="I58"/>
      <c r="J58"/>
    </row>
    <row r="59" spans="1:10">
      <c r="A59" s="200"/>
      <c r="B59" s="9" t="s">
        <v>66</v>
      </c>
      <c r="C59" s="6" t="s">
        <v>52</v>
      </c>
      <c r="D59" s="6">
        <v>6.48</v>
      </c>
      <c r="H59"/>
      <c r="I59"/>
      <c r="J59"/>
    </row>
    <row r="60" spans="1:10">
      <c r="A60" s="200"/>
      <c r="B60" s="9" t="s">
        <v>67</v>
      </c>
      <c r="C60" s="6" t="s">
        <v>68</v>
      </c>
      <c r="D60" s="6">
        <v>21.22</v>
      </c>
      <c r="H60"/>
      <c r="I60"/>
      <c r="J60"/>
    </row>
    <row r="61" spans="1:10">
      <c r="A61" s="200"/>
      <c r="B61" s="9" t="s">
        <v>69</v>
      </c>
      <c r="C61" s="6" t="s">
        <v>70</v>
      </c>
      <c r="D61" s="6">
        <v>31.87</v>
      </c>
      <c r="H61"/>
      <c r="I61"/>
      <c r="J61"/>
    </row>
    <row r="62" spans="1:10">
      <c r="A62" s="200"/>
      <c r="B62" s="9" t="s">
        <v>71</v>
      </c>
      <c r="C62" s="6" t="s">
        <v>52</v>
      </c>
      <c r="D62" s="6">
        <v>5.04</v>
      </c>
      <c r="H62"/>
      <c r="I62"/>
      <c r="J62"/>
    </row>
    <row r="63" spans="1:10">
      <c r="A63" s="200"/>
      <c r="B63" s="9">
        <v>172</v>
      </c>
      <c r="C63" s="6" t="s">
        <v>72</v>
      </c>
      <c r="D63" s="6">
        <v>11.25</v>
      </c>
      <c r="H63"/>
      <c r="I63"/>
      <c r="J63"/>
    </row>
    <row r="64" spans="1:10">
      <c r="A64" s="200"/>
      <c r="B64" s="9" t="s">
        <v>73</v>
      </c>
      <c r="C64" s="6" t="s">
        <v>74</v>
      </c>
      <c r="D64" s="6">
        <v>18.62</v>
      </c>
      <c r="H64"/>
      <c r="I64"/>
      <c r="J64"/>
    </row>
    <row r="65" spans="1:10">
      <c r="A65" s="200"/>
      <c r="B65" s="9" t="s">
        <v>75</v>
      </c>
      <c r="C65" s="6" t="s">
        <v>76</v>
      </c>
      <c r="D65" s="6">
        <v>5.0199999999999996</v>
      </c>
      <c r="H65"/>
      <c r="I65"/>
      <c r="J65"/>
    </row>
    <row r="66" spans="1:10">
      <c r="A66" s="200"/>
      <c r="B66" s="9">
        <v>174</v>
      </c>
      <c r="C66" s="6" t="s">
        <v>77</v>
      </c>
      <c r="D66" s="6">
        <v>14.66</v>
      </c>
      <c r="H66"/>
      <c r="I66"/>
      <c r="J66"/>
    </row>
    <row r="67" spans="1:10">
      <c r="A67" s="200"/>
      <c r="B67" s="9">
        <v>175</v>
      </c>
      <c r="C67" s="6" t="s">
        <v>78</v>
      </c>
      <c r="D67" s="6">
        <v>24.45</v>
      </c>
      <c r="H67"/>
      <c r="I67"/>
      <c r="J67"/>
    </row>
    <row r="68" spans="1:10">
      <c r="A68" s="200"/>
      <c r="B68" s="9">
        <v>176</v>
      </c>
      <c r="C68" s="6" t="s">
        <v>79</v>
      </c>
      <c r="D68" s="6">
        <v>12.43</v>
      </c>
      <c r="H68"/>
      <c r="I68"/>
      <c r="J68"/>
    </row>
    <row r="69" spans="1:10">
      <c r="A69" s="200"/>
      <c r="B69" s="9" t="s">
        <v>80</v>
      </c>
      <c r="C69" s="6" t="s">
        <v>81</v>
      </c>
      <c r="D69" s="6">
        <v>1.86</v>
      </c>
      <c r="H69"/>
      <c r="I69"/>
      <c r="J69"/>
    </row>
    <row r="70" spans="1:10">
      <c r="A70" s="200"/>
      <c r="B70" s="9" t="s">
        <v>82</v>
      </c>
      <c r="C70" s="6" t="s">
        <v>83</v>
      </c>
      <c r="D70" s="6">
        <v>9.26</v>
      </c>
      <c r="H70"/>
      <c r="I70"/>
      <c r="J70"/>
    </row>
    <row r="71" spans="1:10">
      <c r="A71" s="200"/>
      <c r="B71" s="9" t="s">
        <v>84</v>
      </c>
      <c r="C71" s="6" t="s">
        <v>52</v>
      </c>
      <c r="D71" s="6">
        <v>2.5499999999999998</v>
      </c>
      <c r="H71"/>
      <c r="I71"/>
      <c r="J71"/>
    </row>
    <row r="72" spans="1:10">
      <c r="A72" s="200"/>
      <c r="B72" s="9">
        <v>103</v>
      </c>
      <c r="C72" s="6" t="s">
        <v>85</v>
      </c>
      <c r="D72" s="6">
        <v>10.6</v>
      </c>
      <c r="H72"/>
      <c r="I72"/>
      <c r="J72"/>
    </row>
    <row r="73" spans="1:10">
      <c r="A73" s="200"/>
      <c r="B73" s="9"/>
      <c r="C73" s="6"/>
      <c r="D73" s="10">
        <f>SUM(D45:D72)</f>
        <v>453.57000000000011</v>
      </c>
      <c r="H73"/>
      <c r="I73"/>
      <c r="J73" s="11"/>
    </row>
    <row r="74" spans="1:10">
      <c r="A74" s="200"/>
      <c r="B74" s="9" t="s">
        <v>40</v>
      </c>
      <c r="C74" s="6" t="s">
        <v>41</v>
      </c>
      <c r="D74" s="6">
        <v>29.02</v>
      </c>
      <c r="H74" s="3">
        <f>D74</f>
        <v>29.02</v>
      </c>
      <c r="I74"/>
    </row>
    <row r="75" spans="1:10">
      <c r="A75" s="200"/>
      <c r="B75" s="9"/>
      <c r="C75" s="6" t="s">
        <v>42</v>
      </c>
      <c r="D75" s="6">
        <v>38.01</v>
      </c>
      <c r="H75" s="3">
        <f>D75</f>
        <v>38.01</v>
      </c>
      <c r="I75"/>
    </row>
    <row r="76" spans="1:10">
      <c r="A76" s="200"/>
      <c r="B76" s="9"/>
      <c r="C76" s="6" t="s">
        <v>44</v>
      </c>
      <c r="D76" s="6">
        <v>34.130000000000003</v>
      </c>
      <c r="H76" s="3">
        <f>D76</f>
        <v>34.130000000000003</v>
      </c>
      <c r="I76"/>
    </row>
    <row r="77" spans="1:10">
      <c r="A77" s="200"/>
      <c r="B77" s="9"/>
      <c r="C77" s="6"/>
      <c r="D77" s="6"/>
      <c r="H77"/>
      <c r="I77"/>
    </row>
    <row r="78" spans="1:10">
      <c r="A78" s="200"/>
      <c r="B78" s="9"/>
      <c r="C78" s="6"/>
      <c r="D78" s="10"/>
      <c r="H78"/>
      <c r="I78"/>
    </row>
    <row r="79" spans="1:10">
      <c r="A79" s="200"/>
      <c r="B79" s="9"/>
      <c r="C79" s="6"/>
      <c r="D79" s="10"/>
      <c r="H79"/>
      <c r="I79"/>
    </row>
    <row r="80" spans="1:10">
      <c r="A80" s="200"/>
      <c r="B80" s="9"/>
      <c r="C80" s="6"/>
      <c r="D80" s="6"/>
      <c r="H80"/>
      <c r="I80"/>
    </row>
    <row r="81" spans="1:9">
      <c r="A81" s="200"/>
      <c r="B81" s="9"/>
      <c r="C81" s="12" t="s">
        <v>86</v>
      </c>
      <c r="D81" s="6"/>
      <c r="H81"/>
      <c r="I81"/>
    </row>
    <row r="82" spans="1:9">
      <c r="A82" s="200"/>
      <c r="B82" s="9">
        <v>179</v>
      </c>
      <c r="C82" s="6" t="s">
        <v>87</v>
      </c>
      <c r="D82" s="6">
        <v>68.900000000000006</v>
      </c>
      <c r="H82"/>
      <c r="I82"/>
    </row>
    <row r="83" spans="1:9">
      <c r="A83" s="200"/>
      <c r="B83" s="9">
        <v>180</v>
      </c>
      <c r="C83" s="6" t="s">
        <v>88</v>
      </c>
      <c r="D83" s="6">
        <v>10.25</v>
      </c>
      <c r="H83"/>
      <c r="I83"/>
    </row>
    <row r="84" spans="1:9">
      <c r="A84" s="200"/>
      <c r="B84" s="5">
        <v>181</v>
      </c>
      <c r="C84" s="6" t="s">
        <v>89</v>
      </c>
      <c r="D84" s="6">
        <v>13.32</v>
      </c>
      <c r="H84"/>
      <c r="I84"/>
    </row>
    <row r="85" spans="1:9">
      <c r="A85" s="200"/>
      <c r="B85" s="5">
        <v>182</v>
      </c>
      <c r="C85" s="6" t="s">
        <v>90</v>
      </c>
      <c r="D85" s="6">
        <v>14.01</v>
      </c>
      <c r="H85"/>
      <c r="I85"/>
    </row>
    <row r="86" spans="1:9">
      <c r="A86" s="200"/>
      <c r="B86" s="5">
        <v>183</v>
      </c>
      <c r="C86" s="6" t="s">
        <v>91</v>
      </c>
      <c r="D86" s="6">
        <v>14.01</v>
      </c>
      <c r="H86"/>
      <c r="I86"/>
    </row>
    <row r="87" spans="1:9">
      <c r="A87" s="200"/>
      <c r="B87" s="5">
        <v>184</v>
      </c>
      <c r="C87" s="6" t="s">
        <v>28</v>
      </c>
      <c r="D87" s="6">
        <v>17.440000000000001</v>
      </c>
      <c r="H87"/>
      <c r="I87"/>
    </row>
    <row r="88" spans="1:9">
      <c r="A88" s="200"/>
      <c r="B88" s="5">
        <v>185</v>
      </c>
      <c r="C88" s="6" t="s">
        <v>28</v>
      </c>
      <c r="D88" s="6">
        <v>22.11</v>
      </c>
      <c r="H88"/>
      <c r="I88"/>
    </row>
    <row r="89" spans="1:9">
      <c r="A89" s="200"/>
      <c r="B89" s="5">
        <v>186</v>
      </c>
      <c r="C89" s="6" t="s">
        <v>32</v>
      </c>
      <c r="D89" s="6">
        <v>8.86</v>
      </c>
      <c r="H89"/>
      <c r="I89"/>
    </row>
    <row r="90" spans="1:9">
      <c r="A90" s="200"/>
      <c r="B90" s="5">
        <v>187</v>
      </c>
      <c r="C90" s="6" t="s">
        <v>92</v>
      </c>
      <c r="D90" s="6">
        <v>17.89</v>
      </c>
      <c r="H90"/>
      <c r="I90"/>
    </row>
    <row r="91" spans="1:9">
      <c r="A91" s="200"/>
      <c r="B91" s="5">
        <v>188</v>
      </c>
      <c r="C91" s="6" t="s">
        <v>93</v>
      </c>
      <c r="D91" s="6">
        <v>33.72</v>
      </c>
      <c r="H91"/>
      <c r="I91"/>
    </row>
    <row r="92" spans="1:9">
      <c r="A92" s="200"/>
      <c r="B92" s="5">
        <v>189</v>
      </c>
      <c r="C92" s="6" t="s">
        <v>94</v>
      </c>
      <c r="D92" s="6">
        <v>18.05</v>
      </c>
      <c r="H92"/>
      <c r="I92"/>
    </row>
    <row r="93" spans="1:9">
      <c r="A93" s="200"/>
      <c r="B93" s="5">
        <v>190</v>
      </c>
      <c r="C93" s="6" t="s">
        <v>39</v>
      </c>
      <c r="D93" s="6">
        <v>3.89</v>
      </c>
      <c r="H93"/>
      <c r="I93"/>
    </row>
    <row r="94" spans="1:9">
      <c r="A94" s="200"/>
      <c r="B94" s="5">
        <v>191</v>
      </c>
      <c r="C94" s="6" t="s">
        <v>95</v>
      </c>
      <c r="D94" s="6">
        <v>18.77</v>
      </c>
      <c r="H94"/>
      <c r="I94"/>
    </row>
    <row r="95" spans="1:9">
      <c r="A95" s="200"/>
      <c r="B95" s="5" t="s">
        <v>96</v>
      </c>
      <c r="C95" s="6" t="s">
        <v>97</v>
      </c>
      <c r="D95" s="6">
        <v>8.07</v>
      </c>
      <c r="H95"/>
      <c r="I95"/>
    </row>
    <row r="96" spans="1:9">
      <c r="A96" s="200"/>
      <c r="B96" s="5" t="s">
        <v>98</v>
      </c>
      <c r="C96" s="6" t="s">
        <v>99</v>
      </c>
      <c r="D96" s="6">
        <v>15.52</v>
      </c>
      <c r="H96"/>
      <c r="I96"/>
    </row>
    <row r="97" spans="1:9">
      <c r="A97" s="200"/>
      <c r="B97" s="5" t="s">
        <v>100</v>
      </c>
      <c r="C97" s="6" t="s">
        <v>101</v>
      </c>
      <c r="D97" s="6">
        <v>5.98</v>
      </c>
      <c r="H97"/>
      <c r="I97"/>
    </row>
    <row r="98" spans="1:9">
      <c r="A98" s="200"/>
      <c r="B98" s="5">
        <v>192</v>
      </c>
      <c r="C98" s="6" t="s">
        <v>102</v>
      </c>
      <c r="D98" s="6">
        <v>13.9</v>
      </c>
      <c r="H98"/>
      <c r="I98"/>
    </row>
    <row r="99" spans="1:9">
      <c r="A99" s="200"/>
      <c r="B99" s="5" t="s">
        <v>103</v>
      </c>
      <c r="C99" s="6" t="s">
        <v>104</v>
      </c>
      <c r="D99" s="6">
        <v>13.12</v>
      </c>
      <c r="H99"/>
      <c r="I99"/>
    </row>
    <row r="100" spans="1:9">
      <c r="A100" s="200"/>
      <c r="B100" s="5" t="s">
        <v>105</v>
      </c>
      <c r="C100" s="6" t="s">
        <v>106</v>
      </c>
      <c r="D100" s="6">
        <v>40.03</v>
      </c>
      <c r="H100"/>
      <c r="I100"/>
    </row>
    <row r="101" spans="1:9">
      <c r="A101" s="200"/>
      <c r="B101" s="5" t="s">
        <v>107</v>
      </c>
      <c r="C101" s="6" t="s">
        <v>10</v>
      </c>
      <c r="D101" s="6">
        <v>4.16</v>
      </c>
      <c r="H101"/>
      <c r="I101"/>
    </row>
    <row r="102" spans="1:9">
      <c r="A102" s="200"/>
      <c r="B102" s="5" t="s">
        <v>108</v>
      </c>
      <c r="C102" s="6" t="s">
        <v>81</v>
      </c>
      <c r="D102" s="6">
        <v>7.94</v>
      </c>
      <c r="H102"/>
      <c r="I102"/>
    </row>
    <row r="103" spans="1:9">
      <c r="A103" s="200"/>
      <c r="B103" s="5" t="s">
        <v>109</v>
      </c>
      <c r="C103" s="6" t="s">
        <v>110</v>
      </c>
      <c r="D103" s="6">
        <v>33.659999999999997</v>
      </c>
      <c r="H103"/>
      <c r="I103"/>
    </row>
    <row r="104" spans="1:9">
      <c r="A104" s="200"/>
      <c r="B104" s="5" t="s">
        <v>111</v>
      </c>
      <c r="C104" s="6" t="s">
        <v>10</v>
      </c>
      <c r="D104" s="6">
        <v>4.16</v>
      </c>
      <c r="H104"/>
      <c r="I104"/>
    </row>
    <row r="105" spans="1:9">
      <c r="A105" s="200"/>
      <c r="B105" s="5" t="s">
        <v>112</v>
      </c>
      <c r="C105" s="6" t="s">
        <v>81</v>
      </c>
      <c r="D105" s="6">
        <v>5.53</v>
      </c>
      <c r="H105"/>
      <c r="I105"/>
    </row>
    <row r="106" spans="1:9">
      <c r="A106" s="200"/>
      <c r="B106" s="5" t="s">
        <v>113</v>
      </c>
      <c r="C106" s="6" t="s">
        <v>114</v>
      </c>
      <c r="D106" s="6">
        <v>2.13</v>
      </c>
      <c r="H106"/>
      <c r="I106"/>
    </row>
    <row r="107" spans="1:9">
      <c r="A107" s="200"/>
      <c r="B107" s="5" t="s">
        <v>115</v>
      </c>
      <c r="C107" s="6" t="s">
        <v>116</v>
      </c>
      <c r="D107" s="6">
        <v>6.83</v>
      </c>
      <c r="H107"/>
      <c r="I107"/>
    </row>
    <row r="108" spans="1:9">
      <c r="A108" s="200"/>
      <c r="B108" s="5" t="s">
        <v>117</v>
      </c>
      <c r="C108" s="6" t="s">
        <v>18</v>
      </c>
      <c r="D108" s="6">
        <v>5.09</v>
      </c>
      <c r="H108"/>
      <c r="I108"/>
    </row>
    <row r="109" spans="1:9">
      <c r="A109" s="200"/>
      <c r="B109" s="5" t="s">
        <v>118</v>
      </c>
      <c r="C109" s="6" t="s">
        <v>114</v>
      </c>
      <c r="D109" s="6">
        <v>1.86</v>
      </c>
      <c r="H109"/>
      <c r="I109"/>
    </row>
    <row r="110" spans="1:9">
      <c r="A110" s="200"/>
      <c r="B110" s="5" t="s">
        <v>119</v>
      </c>
      <c r="C110" s="6" t="s">
        <v>116</v>
      </c>
      <c r="D110" s="6">
        <v>6.28</v>
      </c>
      <c r="H110"/>
      <c r="I110"/>
    </row>
    <row r="111" spans="1:9">
      <c r="A111" s="200"/>
      <c r="B111" s="5" t="s">
        <v>120</v>
      </c>
      <c r="C111" s="6" t="s">
        <v>18</v>
      </c>
      <c r="D111" s="6">
        <v>5.9</v>
      </c>
      <c r="H111"/>
      <c r="I111"/>
    </row>
    <row r="112" spans="1:9">
      <c r="A112" s="200"/>
      <c r="B112" s="5">
        <v>197</v>
      </c>
      <c r="C112" s="6" t="s">
        <v>121</v>
      </c>
      <c r="D112" s="6">
        <v>12.97</v>
      </c>
      <c r="H112"/>
      <c r="I112"/>
    </row>
    <row r="113" spans="1:9">
      <c r="A113" s="200"/>
      <c r="B113" s="5" t="s">
        <v>122</v>
      </c>
      <c r="C113" s="6" t="s">
        <v>123</v>
      </c>
      <c r="D113" s="6">
        <v>19.38</v>
      </c>
      <c r="H113"/>
      <c r="I113"/>
    </row>
    <row r="114" spans="1:9">
      <c r="A114" s="200"/>
      <c r="B114" s="5" t="s">
        <v>124</v>
      </c>
      <c r="C114" s="6" t="s">
        <v>39</v>
      </c>
      <c r="D114" s="6">
        <v>7.04</v>
      </c>
      <c r="H114"/>
      <c r="I114"/>
    </row>
    <row r="115" spans="1:9">
      <c r="A115" s="200"/>
      <c r="B115" s="5" t="s">
        <v>125</v>
      </c>
      <c r="C115" s="6" t="s">
        <v>126</v>
      </c>
      <c r="D115" s="6">
        <v>16.3</v>
      </c>
      <c r="H115"/>
      <c r="I115"/>
    </row>
    <row r="116" spans="1:9">
      <c r="A116" s="200"/>
      <c r="B116" s="5">
        <v>199</v>
      </c>
      <c r="C116" s="6" t="s">
        <v>127</v>
      </c>
      <c r="D116" s="6">
        <v>10.76</v>
      </c>
      <c r="H116"/>
      <c r="I116"/>
    </row>
    <row r="117" spans="1:9">
      <c r="A117" s="200"/>
      <c r="B117" s="9"/>
      <c r="C117" s="6"/>
      <c r="D117" s="10">
        <f>SUM(D82:D116)</f>
        <v>507.83</v>
      </c>
      <c r="H117"/>
      <c r="I117"/>
    </row>
    <row r="118" spans="1:9">
      <c r="A118" s="200"/>
      <c r="B118" s="9"/>
      <c r="C118" s="6" t="s">
        <v>128</v>
      </c>
      <c r="D118" s="6">
        <v>32.020000000000003</v>
      </c>
      <c r="H118" s="3">
        <f>D118</f>
        <v>32.020000000000003</v>
      </c>
      <c r="I118"/>
    </row>
    <row r="119" spans="1:9">
      <c r="A119" s="200"/>
      <c r="B119" s="9"/>
      <c r="C119" s="6" t="s">
        <v>129</v>
      </c>
      <c r="D119" s="6">
        <v>26.3</v>
      </c>
      <c r="H119" s="3">
        <f>D119</f>
        <v>26.3</v>
      </c>
      <c r="I119"/>
    </row>
    <row r="120" spans="1:9">
      <c r="A120" s="200"/>
      <c r="B120" s="9"/>
      <c r="C120" s="6"/>
      <c r="D120" s="10"/>
      <c r="H120"/>
      <c r="I120"/>
    </row>
    <row r="121" spans="1:9">
      <c r="A121" s="200"/>
      <c r="B121" s="9"/>
      <c r="C121" s="6"/>
      <c r="D121" s="10"/>
      <c r="H121"/>
      <c r="I121"/>
    </row>
    <row r="122" spans="1:9">
      <c r="A122" s="200"/>
      <c r="B122" s="9"/>
      <c r="C122" s="6"/>
      <c r="D122" s="10"/>
      <c r="H122"/>
      <c r="I122"/>
    </row>
    <row r="123" spans="1:9">
      <c r="A123" s="200"/>
      <c r="B123" s="9"/>
      <c r="C123" s="6"/>
      <c r="D123" s="10"/>
      <c r="H123"/>
      <c r="I123"/>
    </row>
    <row r="124" spans="1:9">
      <c r="A124" s="200"/>
      <c r="B124" s="9"/>
      <c r="C124" s="6"/>
      <c r="D124" s="10"/>
      <c r="H124"/>
      <c r="I124"/>
    </row>
    <row r="125" spans="1:9">
      <c r="A125" s="200"/>
      <c r="B125" s="9"/>
      <c r="C125" s="6"/>
      <c r="D125" s="6"/>
      <c r="H125"/>
      <c r="I125"/>
    </row>
    <row r="126" spans="1:9">
      <c r="A126"/>
      <c r="B126"/>
      <c r="C126"/>
      <c r="D126"/>
      <c r="H126"/>
      <c r="I126"/>
    </row>
    <row r="127" spans="1:9">
      <c r="A127" s="201" t="s">
        <v>130</v>
      </c>
      <c r="B127"/>
      <c r="C127" s="4" t="s">
        <v>131</v>
      </c>
      <c r="D127"/>
      <c r="H127"/>
      <c r="I127"/>
    </row>
    <row r="128" spans="1:9">
      <c r="A128" s="201"/>
      <c r="B128" s="5">
        <v>263</v>
      </c>
      <c r="C128" s="6" t="s">
        <v>18</v>
      </c>
      <c r="D128" s="6">
        <v>15.23</v>
      </c>
      <c r="H128"/>
      <c r="I128"/>
    </row>
    <row r="129" spans="1:9">
      <c r="A129" s="201"/>
      <c r="B129" s="5" t="s">
        <v>132</v>
      </c>
      <c r="C129" s="6" t="s">
        <v>133</v>
      </c>
      <c r="D129" s="6">
        <v>2.54</v>
      </c>
      <c r="H129"/>
      <c r="I129"/>
    </row>
    <row r="130" spans="1:9">
      <c r="A130" s="201"/>
      <c r="B130" s="5">
        <v>264</v>
      </c>
      <c r="C130" s="6" t="s">
        <v>134</v>
      </c>
      <c r="D130" s="6">
        <v>6.2</v>
      </c>
      <c r="H130"/>
      <c r="I130"/>
    </row>
    <row r="131" spans="1:9">
      <c r="A131" s="201"/>
      <c r="B131" s="5">
        <v>265</v>
      </c>
      <c r="C131" s="6" t="s">
        <v>135</v>
      </c>
      <c r="D131" s="6">
        <v>10.3</v>
      </c>
      <c r="H131"/>
      <c r="I131"/>
    </row>
    <row r="132" spans="1:9">
      <c r="A132" s="201"/>
      <c r="B132" s="5" t="s">
        <v>136</v>
      </c>
      <c r="C132" s="6" t="s">
        <v>137</v>
      </c>
      <c r="D132" s="6">
        <v>2.82</v>
      </c>
      <c r="H132"/>
      <c r="I132"/>
    </row>
    <row r="133" spans="1:9">
      <c r="A133" s="201"/>
      <c r="B133" s="5">
        <v>266</v>
      </c>
      <c r="C133" s="6" t="s">
        <v>138</v>
      </c>
      <c r="D133" s="6">
        <v>16</v>
      </c>
      <c r="H133"/>
      <c r="I133"/>
    </row>
    <row r="134" spans="1:9">
      <c r="A134" s="201"/>
      <c r="B134" s="5">
        <v>267</v>
      </c>
      <c r="C134" s="6" t="s">
        <v>29</v>
      </c>
      <c r="D134" s="6">
        <v>13</v>
      </c>
      <c r="H134"/>
      <c r="I134"/>
    </row>
    <row r="135" spans="1:9">
      <c r="A135" s="201"/>
      <c r="B135" s="5">
        <v>268</v>
      </c>
      <c r="C135" s="6" t="s">
        <v>28</v>
      </c>
      <c r="D135" s="6">
        <v>16</v>
      </c>
      <c r="H135"/>
      <c r="I135"/>
    </row>
    <row r="136" spans="1:9">
      <c r="A136" s="201"/>
      <c r="B136" s="5">
        <v>269</v>
      </c>
      <c r="C136" s="6" t="s">
        <v>28</v>
      </c>
      <c r="D136" s="6">
        <v>22.11</v>
      </c>
      <c r="H136"/>
      <c r="I136"/>
    </row>
    <row r="137" spans="1:9">
      <c r="A137" s="201"/>
      <c r="B137" s="5">
        <v>270</v>
      </c>
      <c r="C137" s="6" t="s">
        <v>139</v>
      </c>
      <c r="D137" s="6">
        <v>15.34</v>
      </c>
      <c r="H137"/>
      <c r="I137"/>
    </row>
    <row r="138" spans="1:9">
      <c r="A138" s="201"/>
      <c r="B138" s="5">
        <v>271</v>
      </c>
      <c r="C138" s="6" t="s">
        <v>140</v>
      </c>
      <c r="D138" s="6">
        <v>16.52</v>
      </c>
      <c r="H138"/>
      <c r="I138"/>
    </row>
    <row r="139" spans="1:9">
      <c r="A139" s="201"/>
      <c r="B139" s="5">
        <v>272</v>
      </c>
      <c r="C139" s="6" t="s">
        <v>141</v>
      </c>
      <c r="D139" s="6">
        <v>12.08</v>
      </c>
      <c r="H139"/>
      <c r="I139"/>
    </row>
    <row r="140" spans="1:9">
      <c r="A140" s="201"/>
      <c r="B140" s="5">
        <v>273</v>
      </c>
      <c r="C140" s="6" t="s">
        <v>18</v>
      </c>
      <c r="D140" s="6">
        <v>16.87</v>
      </c>
      <c r="H140"/>
      <c r="I140"/>
    </row>
    <row r="141" spans="1:9">
      <c r="A141" s="201"/>
      <c r="B141" s="5">
        <v>274</v>
      </c>
      <c r="C141" s="6" t="s">
        <v>102</v>
      </c>
      <c r="D141" s="6">
        <v>7.47</v>
      </c>
      <c r="H141"/>
      <c r="I141"/>
    </row>
    <row r="142" spans="1:9">
      <c r="A142" s="201"/>
      <c r="B142" s="5">
        <v>275</v>
      </c>
      <c r="C142" s="6" t="s">
        <v>16</v>
      </c>
      <c r="D142" s="6">
        <v>12.83</v>
      </c>
      <c r="H142"/>
      <c r="I142"/>
    </row>
    <row r="143" spans="1:9">
      <c r="A143" s="201"/>
      <c r="B143" s="5">
        <v>276</v>
      </c>
      <c r="C143" s="6" t="s">
        <v>18</v>
      </c>
      <c r="D143" s="6">
        <v>68.900000000000006</v>
      </c>
      <c r="H143"/>
      <c r="I143"/>
    </row>
    <row r="144" spans="1:9">
      <c r="A144" s="201"/>
      <c r="B144" s="5" t="s">
        <v>142</v>
      </c>
      <c r="C144" s="6" t="s">
        <v>143</v>
      </c>
      <c r="D144" s="6">
        <v>35.04</v>
      </c>
      <c r="H144"/>
      <c r="I144"/>
    </row>
    <row r="145" spans="1:9">
      <c r="A145" s="201"/>
      <c r="B145" s="5" t="s">
        <v>144</v>
      </c>
      <c r="C145" s="6" t="s">
        <v>27</v>
      </c>
      <c r="D145" s="6">
        <v>9</v>
      </c>
      <c r="H145"/>
      <c r="I145"/>
    </row>
    <row r="146" spans="1:9">
      <c r="A146" s="201"/>
      <c r="B146" s="5" t="s">
        <v>145</v>
      </c>
      <c r="C146" s="6" t="s">
        <v>81</v>
      </c>
      <c r="D146" s="6">
        <v>8.11</v>
      </c>
      <c r="H146"/>
      <c r="I146"/>
    </row>
    <row r="147" spans="1:9">
      <c r="A147" s="201"/>
      <c r="B147" s="5" t="s">
        <v>146</v>
      </c>
      <c r="C147" s="6" t="s">
        <v>143</v>
      </c>
      <c r="D147" s="6">
        <v>34.06</v>
      </c>
      <c r="H147"/>
      <c r="I147"/>
    </row>
    <row r="148" spans="1:9">
      <c r="A148" s="201"/>
      <c r="B148" s="5" t="s">
        <v>147</v>
      </c>
      <c r="C148" s="6" t="s">
        <v>148</v>
      </c>
      <c r="D148" s="6">
        <v>4.16</v>
      </c>
      <c r="H148"/>
      <c r="I148"/>
    </row>
    <row r="149" spans="1:9">
      <c r="A149" s="201"/>
      <c r="B149" s="5" t="s">
        <v>149</v>
      </c>
      <c r="C149" s="6" t="s">
        <v>81</v>
      </c>
      <c r="D149" s="6">
        <v>5.56</v>
      </c>
      <c r="H149"/>
      <c r="I149"/>
    </row>
    <row r="150" spans="1:9">
      <c r="A150" s="201"/>
      <c r="B150" s="5" t="s">
        <v>150</v>
      </c>
      <c r="C150" s="6" t="s">
        <v>151</v>
      </c>
      <c r="D150" s="6">
        <v>37.24</v>
      </c>
      <c r="H150"/>
      <c r="I150"/>
    </row>
    <row r="151" spans="1:9">
      <c r="A151" s="201"/>
      <c r="B151" s="5" t="s">
        <v>152</v>
      </c>
      <c r="C151" s="6" t="s">
        <v>153</v>
      </c>
      <c r="D151" s="6">
        <v>6.72</v>
      </c>
      <c r="H151"/>
      <c r="I151"/>
    </row>
    <row r="152" spans="1:9">
      <c r="A152" s="201"/>
      <c r="B152" s="5" t="s">
        <v>154</v>
      </c>
      <c r="C152" s="6" t="s">
        <v>155</v>
      </c>
      <c r="D152" s="6">
        <v>34.06</v>
      </c>
      <c r="H152"/>
      <c r="I152"/>
    </row>
    <row r="153" spans="1:9">
      <c r="A153" s="201"/>
      <c r="B153" s="5" t="s">
        <v>156</v>
      </c>
      <c r="C153" s="6" t="s">
        <v>10</v>
      </c>
      <c r="D153" s="6">
        <v>4.16</v>
      </c>
      <c r="H153"/>
      <c r="I153"/>
    </row>
    <row r="154" spans="1:9">
      <c r="A154" s="201"/>
      <c r="B154" s="5" t="s">
        <v>157</v>
      </c>
      <c r="C154" s="6" t="s">
        <v>81</v>
      </c>
      <c r="D154" s="6">
        <v>5.56</v>
      </c>
      <c r="H154"/>
      <c r="I154"/>
    </row>
    <row r="155" spans="1:9">
      <c r="A155" s="201"/>
      <c r="B155" s="5" t="s">
        <v>158</v>
      </c>
      <c r="C155" s="6" t="s">
        <v>143</v>
      </c>
      <c r="D155" s="6">
        <v>37.479999999999997</v>
      </c>
      <c r="H155"/>
      <c r="I155"/>
    </row>
    <row r="156" spans="1:9">
      <c r="A156" s="201"/>
      <c r="B156" s="5" t="s">
        <v>159</v>
      </c>
      <c r="C156" s="6" t="s">
        <v>10</v>
      </c>
      <c r="D156" s="6">
        <v>4.16</v>
      </c>
      <c r="H156"/>
      <c r="I156"/>
    </row>
    <row r="157" spans="1:9">
      <c r="A157" s="201"/>
      <c r="B157" s="5" t="s">
        <v>160</v>
      </c>
      <c r="C157" s="6" t="s">
        <v>81</v>
      </c>
      <c r="D157" s="6">
        <v>6.56</v>
      </c>
      <c r="H157"/>
      <c r="I157"/>
    </row>
    <row r="158" spans="1:9">
      <c r="A158" s="201"/>
      <c r="B158" s="5">
        <v>282</v>
      </c>
      <c r="C158" s="6" t="s">
        <v>161</v>
      </c>
      <c r="D158" s="6">
        <v>41.3</v>
      </c>
      <c r="H158"/>
      <c r="I158"/>
    </row>
    <row r="159" spans="1:9">
      <c r="A159" s="201"/>
      <c r="B159" s="5">
        <v>283</v>
      </c>
      <c r="C159" s="6" t="s">
        <v>24</v>
      </c>
      <c r="D159" s="6">
        <v>36.5</v>
      </c>
      <c r="H159"/>
      <c r="I159"/>
    </row>
    <row r="160" spans="1:9">
      <c r="A160" s="201"/>
      <c r="B160" s="5" t="s">
        <v>162</v>
      </c>
      <c r="C160" s="6" t="s">
        <v>163</v>
      </c>
      <c r="D160" s="6">
        <v>5.9</v>
      </c>
      <c r="H160"/>
      <c r="I160"/>
    </row>
    <row r="161" spans="1:1025">
      <c r="A161" s="201"/>
      <c r="B161" s="5">
        <v>284</v>
      </c>
      <c r="C161" s="6" t="s">
        <v>104</v>
      </c>
      <c r="D161" s="6">
        <v>7.8</v>
      </c>
      <c r="H161"/>
      <c r="I161"/>
    </row>
    <row r="162" spans="1:1025" s="53" customFormat="1">
      <c r="A162" s="201"/>
      <c r="B162" s="161">
        <v>258</v>
      </c>
      <c r="C162" s="162" t="s">
        <v>1067</v>
      </c>
      <c r="D162" s="162">
        <v>10.5</v>
      </c>
      <c r="E162" s="1"/>
      <c r="F162" s="1"/>
      <c r="G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  <c r="AMK162" s="1"/>
    </row>
    <row r="163" spans="1:1025" s="53" customFormat="1">
      <c r="A163" s="201"/>
      <c r="B163" s="161">
        <v>257</v>
      </c>
      <c r="C163" s="162" t="s">
        <v>1073</v>
      </c>
      <c r="D163" s="162">
        <v>10.199999999999999</v>
      </c>
      <c r="E163" s="1"/>
      <c r="F163" s="1"/>
      <c r="G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  <c r="AMK163" s="1"/>
    </row>
    <row r="164" spans="1:1025" s="53" customFormat="1">
      <c r="A164" s="201"/>
      <c r="B164" s="161" t="s">
        <v>1065</v>
      </c>
      <c r="C164" s="162" t="s">
        <v>1073</v>
      </c>
      <c r="D164" s="162">
        <v>11.78</v>
      </c>
      <c r="E164" s="1"/>
      <c r="F164" s="1"/>
      <c r="G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  <c r="AMK164" s="1"/>
    </row>
    <row r="165" spans="1:1025" s="53" customFormat="1">
      <c r="A165" s="201"/>
      <c r="B165" s="161" t="s">
        <v>1066</v>
      </c>
      <c r="C165" s="162" t="s">
        <v>1073</v>
      </c>
      <c r="D165" s="162">
        <v>23.41</v>
      </c>
      <c r="E165" s="1"/>
      <c r="F165" s="1"/>
      <c r="G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  <c r="AMK165" s="1"/>
    </row>
    <row r="166" spans="1:1025">
      <c r="A166" s="201"/>
      <c r="B166" s="9"/>
      <c r="C166" s="6"/>
      <c r="D166" s="10">
        <f>SUM(D128:D165)</f>
        <v>633.47000000000014</v>
      </c>
      <c r="H166"/>
      <c r="I166"/>
    </row>
    <row r="167" spans="1:1025">
      <c r="A167" s="201"/>
      <c r="B167" s="13"/>
      <c r="C167" s="14" t="s">
        <v>164</v>
      </c>
      <c r="D167" s="14">
        <v>32.020000000000003</v>
      </c>
      <c r="H167" s="3">
        <f>D167</f>
        <v>32.020000000000003</v>
      </c>
      <c r="I167"/>
    </row>
    <row r="168" spans="1:1025">
      <c r="A168" s="201"/>
      <c r="B168"/>
      <c r="C168" s="160"/>
      <c r="D168"/>
      <c r="H168"/>
      <c r="I168"/>
    </row>
    <row r="169" spans="1:1025">
      <c r="A169" s="201"/>
      <c r="B169"/>
      <c r="C169"/>
      <c r="D169"/>
      <c r="H169"/>
      <c r="I169"/>
    </row>
    <row r="170" spans="1:1025">
      <c r="A170" s="201"/>
      <c r="B170"/>
      <c r="C170" s="4" t="s">
        <v>165</v>
      </c>
      <c r="D170"/>
      <c r="H170"/>
      <c r="I170"/>
    </row>
    <row r="171" spans="1:1025">
      <c r="A171" s="201"/>
      <c r="B171" s="5" t="s">
        <v>166</v>
      </c>
      <c r="C171" s="6" t="s">
        <v>81</v>
      </c>
      <c r="D171" s="6">
        <v>2</v>
      </c>
      <c r="H171"/>
      <c r="I171"/>
    </row>
    <row r="172" spans="1:1025">
      <c r="A172" s="201"/>
      <c r="B172" s="5" t="s">
        <v>167</v>
      </c>
      <c r="C172" s="6" t="s">
        <v>83</v>
      </c>
      <c r="D172" s="6">
        <v>8.81</v>
      </c>
      <c r="H172"/>
      <c r="I172"/>
    </row>
    <row r="173" spans="1:1025">
      <c r="A173" s="201"/>
      <c r="B173" s="5" t="s">
        <v>168</v>
      </c>
      <c r="C173" s="6" t="s">
        <v>39</v>
      </c>
      <c r="D173" s="6">
        <v>2.34</v>
      </c>
      <c r="H173"/>
      <c r="I173"/>
    </row>
    <row r="174" spans="1:1025">
      <c r="A174" s="201"/>
      <c r="B174" s="5" t="s">
        <v>169</v>
      </c>
      <c r="C174" s="6" t="s">
        <v>31</v>
      </c>
      <c r="D174" s="6">
        <v>4.4000000000000004</v>
      </c>
      <c r="H174"/>
      <c r="I174"/>
    </row>
    <row r="175" spans="1:1025">
      <c r="A175" s="201"/>
      <c r="B175" s="5" t="s">
        <v>170</v>
      </c>
      <c r="C175" s="6" t="s">
        <v>127</v>
      </c>
      <c r="D175" s="6">
        <v>2.7</v>
      </c>
      <c r="H175"/>
      <c r="I175"/>
    </row>
    <row r="176" spans="1:1025">
      <c r="A176" s="201"/>
      <c r="B176" s="5" t="s">
        <v>171</v>
      </c>
      <c r="C176" s="6" t="s">
        <v>85</v>
      </c>
      <c r="D176" s="6">
        <v>5.5</v>
      </c>
      <c r="H176"/>
      <c r="I176"/>
    </row>
    <row r="177" spans="1:9">
      <c r="A177" s="201"/>
      <c r="B177" s="5">
        <v>256</v>
      </c>
      <c r="C177" s="6" t="s">
        <v>28</v>
      </c>
      <c r="D177" s="6">
        <v>12.9</v>
      </c>
      <c r="H177"/>
      <c r="I177"/>
    </row>
    <row r="178" spans="1:9">
      <c r="A178" s="201"/>
      <c r="B178" s="5">
        <v>255</v>
      </c>
      <c r="C178" s="6" t="s">
        <v>29</v>
      </c>
      <c r="D178" s="6">
        <v>12.9</v>
      </c>
      <c r="H178"/>
      <c r="I178"/>
    </row>
    <row r="179" spans="1:9">
      <c r="A179" s="201"/>
      <c r="B179" s="5">
        <v>254</v>
      </c>
      <c r="C179" s="6" t="s">
        <v>28</v>
      </c>
      <c r="D179" s="6">
        <v>17.2</v>
      </c>
      <c r="H179"/>
      <c r="I179"/>
    </row>
    <row r="180" spans="1:9">
      <c r="A180" s="201"/>
      <c r="B180" s="5" t="s">
        <v>172</v>
      </c>
      <c r="C180" s="6" t="s">
        <v>76</v>
      </c>
      <c r="D180" s="6">
        <v>5</v>
      </c>
      <c r="H180"/>
      <c r="I180"/>
    </row>
    <row r="181" spans="1:9">
      <c r="A181" s="201"/>
      <c r="B181" s="5">
        <v>253</v>
      </c>
      <c r="C181" s="6" t="s">
        <v>173</v>
      </c>
      <c r="D181" s="6">
        <v>11</v>
      </c>
      <c r="H181"/>
      <c r="I181"/>
    </row>
    <row r="182" spans="1:9">
      <c r="A182" s="201"/>
      <c r="B182" s="5">
        <v>251</v>
      </c>
      <c r="C182" s="6" t="s">
        <v>174</v>
      </c>
      <c r="D182" s="6">
        <v>13.09</v>
      </c>
      <c r="H182"/>
      <c r="I182"/>
    </row>
    <row r="183" spans="1:9">
      <c r="A183" s="201"/>
      <c r="B183" s="5" t="s">
        <v>175</v>
      </c>
      <c r="C183" s="6" t="s">
        <v>18</v>
      </c>
      <c r="D183" s="6">
        <v>17</v>
      </c>
      <c r="H183"/>
      <c r="I183"/>
    </row>
    <row r="184" spans="1:9">
      <c r="A184" s="201"/>
      <c r="B184" s="5" t="s">
        <v>176</v>
      </c>
      <c r="C184" s="6" t="s">
        <v>22</v>
      </c>
      <c r="D184" s="6">
        <v>12</v>
      </c>
      <c r="H184"/>
      <c r="I184"/>
    </row>
    <row r="185" spans="1:9">
      <c r="A185" s="201"/>
      <c r="B185" s="5" t="s">
        <v>177</v>
      </c>
      <c r="C185" s="6" t="s">
        <v>24</v>
      </c>
      <c r="D185" s="6">
        <v>28</v>
      </c>
      <c r="H185"/>
      <c r="I185"/>
    </row>
    <row r="186" spans="1:9">
      <c r="A186" s="201"/>
      <c r="B186" s="5" t="s">
        <v>178</v>
      </c>
      <c r="C186" s="6" t="s">
        <v>39</v>
      </c>
      <c r="D186" s="6">
        <v>5.2</v>
      </c>
      <c r="H186"/>
      <c r="I186"/>
    </row>
    <row r="187" spans="1:9">
      <c r="A187" s="201"/>
      <c r="B187" s="5" t="s">
        <v>179</v>
      </c>
      <c r="C187" s="6" t="s">
        <v>55</v>
      </c>
      <c r="D187" s="6">
        <v>11.7</v>
      </c>
      <c r="H187"/>
      <c r="I187"/>
    </row>
    <row r="188" spans="1:9">
      <c r="A188" s="201"/>
      <c r="B188" s="5" t="s">
        <v>180</v>
      </c>
      <c r="C188" s="6" t="s">
        <v>5</v>
      </c>
      <c r="D188" s="6">
        <v>32.4</v>
      </c>
      <c r="H188"/>
      <c r="I188"/>
    </row>
    <row r="189" spans="1:9">
      <c r="A189" s="201"/>
      <c r="B189" s="5" t="s">
        <v>181</v>
      </c>
      <c r="C189" s="6" t="s">
        <v>182</v>
      </c>
      <c r="D189" s="6">
        <v>6.4</v>
      </c>
      <c r="H189"/>
      <c r="I189"/>
    </row>
    <row r="190" spans="1:9">
      <c r="A190" s="201"/>
      <c r="B190" s="5" t="s">
        <v>183</v>
      </c>
      <c r="C190" s="6" t="s">
        <v>81</v>
      </c>
      <c r="D190" s="6">
        <v>6.8</v>
      </c>
      <c r="H190"/>
      <c r="I190"/>
    </row>
    <row r="191" spans="1:9">
      <c r="A191" s="201"/>
      <c r="B191" s="5" t="s">
        <v>184</v>
      </c>
      <c r="C191" s="6" t="s">
        <v>10</v>
      </c>
      <c r="D191" s="6">
        <v>4.0999999999999996</v>
      </c>
      <c r="H191"/>
      <c r="I191"/>
    </row>
    <row r="192" spans="1:9">
      <c r="A192" s="201"/>
      <c r="B192" s="5" t="s">
        <v>185</v>
      </c>
      <c r="C192" s="6" t="s">
        <v>5</v>
      </c>
      <c r="D192" s="6">
        <v>27.1</v>
      </c>
      <c r="H192"/>
      <c r="I192"/>
    </row>
    <row r="193" spans="1:9">
      <c r="A193" s="201"/>
      <c r="B193" s="5" t="s">
        <v>186</v>
      </c>
      <c r="C193" s="6" t="s">
        <v>81</v>
      </c>
      <c r="D193" s="6">
        <v>8.9</v>
      </c>
      <c r="H193"/>
      <c r="I193"/>
    </row>
    <row r="194" spans="1:9">
      <c r="A194" s="201"/>
      <c r="B194" s="5" t="s">
        <v>187</v>
      </c>
      <c r="C194" s="6" t="s">
        <v>10</v>
      </c>
      <c r="D194" s="6">
        <v>4.0999999999999996</v>
      </c>
      <c r="H194"/>
      <c r="I194"/>
    </row>
    <row r="195" spans="1:9">
      <c r="A195" s="201"/>
      <c r="B195" s="5" t="s">
        <v>188</v>
      </c>
      <c r="C195" s="6" t="s">
        <v>5</v>
      </c>
      <c r="D195" s="6">
        <v>38</v>
      </c>
      <c r="H195"/>
      <c r="I195"/>
    </row>
    <row r="196" spans="1:9">
      <c r="A196" s="201"/>
      <c r="B196" s="5" t="s">
        <v>189</v>
      </c>
      <c r="C196" s="6" t="s">
        <v>190</v>
      </c>
      <c r="D196" s="6">
        <v>5.9</v>
      </c>
      <c r="H196"/>
      <c r="I196"/>
    </row>
    <row r="197" spans="1:9">
      <c r="A197" s="201"/>
      <c r="B197" s="5" t="s">
        <v>191</v>
      </c>
      <c r="C197" s="6" t="s">
        <v>5</v>
      </c>
      <c r="D197" s="6">
        <v>34</v>
      </c>
      <c r="H197"/>
      <c r="I197"/>
    </row>
    <row r="198" spans="1:9">
      <c r="A198" s="201"/>
      <c r="B198" s="5" t="s">
        <v>192</v>
      </c>
      <c r="C198" s="6" t="s">
        <v>81</v>
      </c>
      <c r="D198" s="6">
        <v>5.4</v>
      </c>
      <c r="H198"/>
      <c r="I198"/>
    </row>
    <row r="199" spans="1:9">
      <c r="A199" s="201"/>
      <c r="B199" s="5" t="s">
        <v>193</v>
      </c>
      <c r="C199" s="6" t="s">
        <v>10</v>
      </c>
      <c r="D199" s="6">
        <v>4.0999999999999996</v>
      </c>
      <c r="H199"/>
      <c r="I199"/>
    </row>
    <row r="200" spans="1:9">
      <c r="A200" s="201"/>
      <c r="B200" s="5" t="s">
        <v>194</v>
      </c>
      <c r="C200" s="6" t="s">
        <v>5</v>
      </c>
      <c r="D200" s="6">
        <v>37.4</v>
      </c>
      <c r="H200"/>
      <c r="I200"/>
    </row>
    <row r="201" spans="1:9">
      <c r="A201" s="201"/>
      <c r="B201" s="5" t="s">
        <v>195</v>
      </c>
      <c r="C201" s="6" t="s">
        <v>81</v>
      </c>
      <c r="D201" s="6">
        <v>6.5</v>
      </c>
      <c r="H201"/>
      <c r="I201"/>
    </row>
    <row r="202" spans="1:9">
      <c r="A202" s="201"/>
      <c r="B202" s="5" t="s">
        <v>196</v>
      </c>
      <c r="C202" s="6" t="s">
        <v>10</v>
      </c>
      <c r="D202" s="6">
        <v>4.0999999999999996</v>
      </c>
      <c r="H202"/>
      <c r="I202"/>
    </row>
    <row r="203" spans="1:9">
      <c r="A203" s="201"/>
      <c r="B203" s="5">
        <v>245</v>
      </c>
      <c r="C203" s="6" t="s">
        <v>18</v>
      </c>
      <c r="D203" s="6">
        <v>68.7</v>
      </c>
      <c r="H203"/>
      <c r="I203"/>
    </row>
    <row r="204" spans="1:9">
      <c r="A204" s="201"/>
      <c r="B204" s="9"/>
      <c r="C204" s="6"/>
      <c r="D204" s="10">
        <f>SUM(D171:D203)</f>
        <v>465.64</v>
      </c>
      <c r="H204"/>
      <c r="I204"/>
    </row>
    <row r="205" spans="1:9">
      <c r="A205" s="201"/>
      <c r="B205" s="9"/>
      <c r="C205" s="6" t="s">
        <v>42</v>
      </c>
      <c r="D205" s="6">
        <v>38.01</v>
      </c>
      <c r="H205" s="3">
        <f>D205</f>
        <v>38.01</v>
      </c>
      <c r="I205"/>
    </row>
    <row r="206" spans="1:9">
      <c r="A206" s="201"/>
      <c r="B206" s="9" t="s">
        <v>40</v>
      </c>
      <c r="C206" s="6" t="s">
        <v>41</v>
      </c>
      <c r="D206" s="6">
        <v>29.02</v>
      </c>
      <c r="H206" s="3">
        <f>D206</f>
        <v>29.02</v>
      </c>
      <c r="I206"/>
    </row>
    <row r="207" spans="1:9">
      <c r="A207" s="201"/>
      <c r="B207" s="9"/>
      <c r="C207" s="6"/>
      <c r="D207" s="6"/>
      <c r="H207"/>
      <c r="I207"/>
    </row>
    <row r="208" spans="1:9">
      <c r="A208" s="201"/>
      <c r="B208" s="9"/>
      <c r="C208" s="6"/>
      <c r="D208" s="6"/>
      <c r="H208"/>
      <c r="I208"/>
    </row>
    <row r="209" spans="2:9">
      <c r="B209"/>
      <c r="C209"/>
      <c r="D209"/>
      <c r="H209"/>
      <c r="I209"/>
    </row>
    <row r="210" spans="2:9">
      <c r="B210"/>
      <c r="C210"/>
      <c r="D210"/>
      <c r="H210"/>
      <c r="I210"/>
    </row>
    <row r="211" spans="2:9" ht="12" customHeight="1">
      <c r="B211"/>
      <c r="C211"/>
      <c r="D211"/>
      <c r="H211"/>
      <c r="I211"/>
    </row>
    <row r="212" spans="2:9" hidden="1">
      <c r="B212"/>
      <c r="C212"/>
      <c r="D212"/>
      <c r="H212"/>
      <c r="I212"/>
    </row>
    <row r="213" spans="2:9">
      <c r="B213"/>
      <c r="C213" s="4" t="s">
        <v>197</v>
      </c>
      <c r="D213"/>
      <c r="H213"/>
      <c r="I213"/>
    </row>
    <row r="214" spans="2:9">
      <c r="B214"/>
      <c r="C214"/>
      <c r="D214"/>
      <c r="H214"/>
      <c r="I214"/>
    </row>
    <row r="215" spans="2:9">
      <c r="B215" s="15" t="s">
        <v>198</v>
      </c>
      <c r="C215" s="16" t="s">
        <v>199</v>
      </c>
      <c r="D215" s="16">
        <v>139.63999999999999</v>
      </c>
      <c r="H215"/>
      <c r="I215"/>
    </row>
    <row r="216" spans="2:9">
      <c r="B216" s="17" t="s">
        <v>200</v>
      </c>
      <c r="C216" s="18" t="s">
        <v>201</v>
      </c>
      <c r="D216" s="18">
        <v>16.239999999999998</v>
      </c>
      <c r="H216"/>
      <c r="I216"/>
    </row>
    <row r="217" spans="2:9">
      <c r="B217" s="17" t="s">
        <v>202</v>
      </c>
      <c r="C217" s="18" t="s">
        <v>203</v>
      </c>
      <c r="D217" s="18">
        <v>8.32</v>
      </c>
      <c r="H217"/>
      <c r="I217"/>
    </row>
    <row r="218" spans="2:9">
      <c r="B218" s="17" t="s">
        <v>204</v>
      </c>
      <c r="C218" s="18" t="s">
        <v>205</v>
      </c>
      <c r="D218" s="18">
        <v>9.57</v>
      </c>
      <c r="H218"/>
      <c r="I218"/>
    </row>
    <row r="219" spans="2:9">
      <c r="B219" s="17" t="s">
        <v>206</v>
      </c>
      <c r="C219" s="18" t="s">
        <v>207</v>
      </c>
      <c r="D219" s="18">
        <v>17.87</v>
      </c>
      <c r="H219"/>
      <c r="I219"/>
    </row>
    <row r="220" spans="2:9">
      <c r="B220" s="17" t="s">
        <v>208</v>
      </c>
      <c r="C220" s="18" t="s">
        <v>209</v>
      </c>
      <c r="D220" s="18">
        <v>41.97</v>
      </c>
      <c r="H220"/>
      <c r="I220"/>
    </row>
    <row r="221" spans="2:9">
      <c r="B221" s="17" t="s">
        <v>210</v>
      </c>
      <c r="C221" s="18" t="s">
        <v>211</v>
      </c>
      <c r="D221" s="18">
        <v>28.19</v>
      </c>
      <c r="H221"/>
      <c r="I221"/>
    </row>
    <row r="222" spans="2:9">
      <c r="B222" s="17" t="s">
        <v>212</v>
      </c>
      <c r="C222" s="18" t="s">
        <v>213</v>
      </c>
      <c r="D222" s="18">
        <v>13.55</v>
      </c>
      <c r="H222"/>
      <c r="I222"/>
    </row>
    <row r="223" spans="2:9">
      <c r="B223" s="17" t="s">
        <v>214</v>
      </c>
      <c r="C223" s="18" t="s">
        <v>211</v>
      </c>
      <c r="D223" s="18">
        <v>28.19</v>
      </c>
      <c r="H223"/>
      <c r="I223"/>
    </row>
    <row r="224" spans="2:9">
      <c r="B224" s="17" t="s">
        <v>215</v>
      </c>
      <c r="C224" s="18" t="s">
        <v>213</v>
      </c>
      <c r="D224" s="18">
        <v>14.08</v>
      </c>
      <c r="H224"/>
      <c r="I224"/>
    </row>
    <row r="225" spans="2:9">
      <c r="B225" s="17" t="s">
        <v>216</v>
      </c>
      <c r="C225" s="18" t="s">
        <v>207</v>
      </c>
      <c r="D225" s="18">
        <v>23.52</v>
      </c>
      <c r="H225"/>
      <c r="I225"/>
    </row>
    <row r="226" spans="2:9">
      <c r="B226" s="17" t="s">
        <v>217</v>
      </c>
      <c r="C226" s="18" t="s">
        <v>205</v>
      </c>
      <c r="D226" s="18">
        <v>11.16</v>
      </c>
      <c r="H226"/>
      <c r="I226"/>
    </row>
    <row r="227" spans="2:9">
      <c r="B227" s="17" t="s">
        <v>218</v>
      </c>
      <c r="C227" s="18" t="s">
        <v>211</v>
      </c>
      <c r="D227" s="18">
        <v>28.19</v>
      </c>
      <c r="H227"/>
      <c r="I227"/>
    </row>
    <row r="228" spans="2:9">
      <c r="B228" s="17" t="s">
        <v>219</v>
      </c>
      <c r="C228" s="18" t="s">
        <v>213</v>
      </c>
      <c r="D228" s="18">
        <v>14.08</v>
      </c>
      <c r="H228"/>
      <c r="I228"/>
    </row>
    <row r="229" spans="2:9">
      <c r="B229" s="17" t="s">
        <v>220</v>
      </c>
      <c r="C229" s="18" t="s">
        <v>221</v>
      </c>
      <c r="D229" s="18">
        <v>2.78</v>
      </c>
      <c r="H229"/>
      <c r="I229"/>
    </row>
    <row r="230" spans="2:9">
      <c r="B230" s="17" t="s">
        <v>222</v>
      </c>
      <c r="C230" s="18" t="s">
        <v>223</v>
      </c>
      <c r="D230" s="18">
        <v>2.25</v>
      </c>
      <c r="H230"/>
      <c r="I230"/>
    </row>
    <row r="231" spans="2:9">
      <c r="B231" s="17" t="s">
        <v>224</v>
      </c>
      <c r="C231" s="18" t="s">
        <v>225</v>
      </c>
      <c r="D231" s="18">
        <v>16.760000000000002</v>
      </c>
      <c r="H231"/>
      <c r="I231"/>
    </row>
    <row r="232" spans="2:9">
      <c r="B232" s="17" t="s">
        <v>226</v>
      </c>
      <c r="C232" s="18" t="s">
        <v>227</v>
      </c>
      <c r="D232" s="18">
        <v>7.71</v>
      </c>
      <c r="H232"/>
      <c r="I232"/>
    </row>
    <row r="233" spans="2:9">
      <c r="B233" s="17" t="s">
        <v>228</v>
      </c>
      <c r="C233" s="18" t="s">
        <v>199</v>
      </c>
      <c r="D233" s="18">
        <v>12.04</v>
      </c>
      <c r="H233"/>
      <c r="I233"/>
    </row>
    <row r="234" spans="2:9">
      <c r="B234" s="17" t="s">
        <v>229</v>
      </c>
      <c r="C234" s="18" t="s">
        <v>230</v>
      </c>
      <c r="D234" s="18">
        <v>10.47</v>
      </c>
      <c r="H234"/>
      <c r="I234"/>
    </row>
    <row r="235" spans="2:9">
      <c r="B235"/>
      <c r="C235" s="3" t="s">
        <v>231</v>
      </c>
      <c r="D235" s="3">
        <f>SUM(D215:D234)</f>
        <v>446.58</v>
      </c>
      <c r="H235"/>
      <c r="I235"/>
    </row>
    <row r="236" spans="2:9">
      <c r="B236" s="15" t="s">
        <v>232</v>
      </c>
      <c r="C236" s="16" t="s">
        <v>233</v>
      </c>
      <c r="D236" s="16">
        <v>20.85</v>
      </c>
      <c r="H236"/>
      <c r="I236"/>
    </row>
    <row r="237" spans="2:9">
      <c r="B237" s="17" t="s">
        <v>234</v>
      </c>
      <c r="C237" s="18" t="s">
        <v>235</v>
      </c>
      <c r="D237" s="18">
        <v>6.72</v>
      </c>
      <c r="H237"/>
      <c r="I237"/>
    </row>
    <row r="238" spans="2:9">
      <c r="B238" s="17" t="s">
        <v>236</v>
      </c>
      <c r="C238" s="18" t="s">
        <v>237</v>
      </c>
      <c r="D238" s="18">
        <v>19.32</v>
      </c>
      <c r="H238"/>
      <c r="I238"/>
    </row>
    <row r="239" spans="2:9">
      <c r="B239" s="17" t="s">
        <v>238</v>
      </c>
      <c r="C239" s="18" t="s">
        <v>221</v>
      </c>
      <c r="D239" s="18">
        <v>1.36</v>
      </c>
      <c r="H239"/>
      <c r="I239"/>
    </row>
    <row r="240" spans="2:9">
      <c r="B240" s="17" t="s">
        <v>239</v>
      </c>
      <c r="C240" s="18" t="s">
        <v>240</v>
      </c>
      <c r="D240" s="18">
        <v>15.28</v>
      </c>
      <c r="H240"/>
      <c r="I240"/>
    </row>
    <row r="241" spans="2:9">
      <c r="B241" s="17" t="s">
        <v>241</v>
      </c>
      <c r="C241" s="18" t="s">
        <v>242</v>
      </c>
      <c r="D241" s="18">
        <v>2.89</v>
      </c>
      <c r="H241"/>
      <c r="I241"/>
    </row>
    <row r="242" spans="2:9">
      <c r="B242" s="17" t="s">
        <v>243</v>
      </c>
      <c r="C242" s="18" t="s">
        <v>244</v>
      </c>
      <c r="D242" s="18">
        <v>10.83</v>
      </c>
      <c r="H242"/>
      <c r="I242"/>
    </row>
    <row r="243" spans="2:9">
      <c r="B243" s="17" t="s">
        <v>245</v>
      </c>
      <c r="C243" s="18" t="s">
        <v>246</v>
      </c>
      <c r="D243" s="18">
        <v>2.82</v>
      </c>
      <c r="H243"/>
      <c r="I243"/>
    </row>
    <row r="244" spans="2:9">
      <c r="B244" s="17" t="s">
        <v>247</v>
      </c>
      <c r="C244" s="18" t="s">
        <v>248</v>
      </c>
      <c r="D244" s="18">
        <v>11.32</v>
      </c>
      <c r="H244"/>
      <c r="I244"/>
    </row>
    <row r="245" spans="2:9">
      <c r="B245" s="17" t="s">
        <v>249</v>
      </c>
      <c r="C245" s="18" t="s">
        <v>199</v>
      </c>
      <c r="D245" s="18">
        <v>11.97</v>
      </c>
      <c r="H245"/>
      <c r="I245"/>
    </row>
    <row r="246" spans="2:9">
      <c r="B246" s="17" t="s">
        <v>250</v>
      </c>
      <c r="C246" s="18" t="s">
        <v>251</v>
      </c>
      <c r="D246" s="18">
        <v>5.5</v>
      </c>
      <c r="H246"/>
      <c r="I246"/>
    </row>
    <row r="247" spans="2:9">
      <c r="B247" s="17" t="s">
        <v>252</v>
      </c>
      <c r="C247" s="18" t="s">
        <v>253</v>
      </c>
      <c r="D247" s="18">
        <v>7.37</v>
      </c>
      <c r="H247"/>
      <c r="I247"/>
    </row>
    <row r="248" spans="2:9">
      <c r="B248" s="17" t="s">
        <v>254</v>
      </c>
      <c r="C248" s="18" t="s">
        <v>255</v>
      </c>
      <c r="D248" s="18">
        <v>5.58</v>
      </c>
      <c r="H248"/>
      <c r="I248"/>
    </row>
    <row r="249" spans="2:9">
      <c r="B249" s="17" t="s">
        <v>256</v>
      </c>
      <c r="C249" s="18" t="s">
        <v>257</v>
      </c>
      <c r="D249" s="18">
        <v>8.6</v>
      </c>
      <c r="H249"/>
      <c r="I249"/>
    </row>
    <row r="250" spans="2:9">
      <c r="B250"/>
      <c r="C250"/>
      <c r="D250" s="3">
        <f>SUM(D236:D249)</f>
        <v>130.41</v>
      </c>
      <c r="H250"/>
      <c r="I250"/>
    </row>
    <row r="251" spans="2:9">
      <c r="B251"/>
      <c r="C251"/>
      <c r="D251"/>
      <c r="H251"/>
      <c r="I251"/>
    </row>
    <row r="252" spans="2:9">
      <c r="B252"/>
      <c r="C252"/>
      <c r="D252"/>
      <c r="H252"/>
      <c r="I252"/>
    </row>
    <row r="253" spans="2:9">
      <c r="B253" s="15" t="s">
        <v>258</v>
      </c>
      <c r="C253" s="16" t="s">
        <v>257</v>
      </c>
      <c r="D253" s="16">
        <v>13.09</v>
      </c>
      <c r="H253"/>
      <c r="I253"/>
    </row>
    <row r="254" spans="2:9">
      <c r="B254" s="17" t="s">
        <v>259</v>
      </c>
      <c r="C254" s="18" t="s">
        <v>199</v>
      </c>
      <c r="D254" s="18">
        <v>46.25</v>
      </c>
      <c r="H254"/>
      <c r="I254"/>
    </row>
    <row r="255" spans="2:9">
      <c r="B255" s="17" t="s">
        <v>260</v>
      </c>
      <c r="C255" s="18" t="s">
        <v>261</v>
      </c>
      <c r="D255" s="18">
        <v>8.42</v>
      </c>
      <c r="H255"/>
      <c r="I255"/>
    </row>
    <row r="256" spans="2:9">
      <c r="B256" s="17" t="s">
        <v>262</v>
      </c>
      <c r="C256" s="18" t="s">
        <v>263</v>
      </c>
      <c r="D256" s="18">
        <v>19.850000000000001</v>
      </c>
      <c r="H256"/>
      <c r="I256"/>
    </row>
    <row r="257" spans="2:9">
      <c r="B257" s="17" t="s">
        <v>264</v>
      </c>
      <c r="C257" s="18" t="s">
        <v>265</v>
      </c>
      <c r="D257" s="18">
        <v>4.18</v>
      </c>
      <c r="H257"/>
      <c r="I257"/>
    </row>
    <row r="258" spans="2:9">
      <c r="B258" s="17" t="s">
        <v>266</v>
      </c>
      <c r="C258" s="18" t="s">
        <v>267</v>
      </c>
      <c r="D258" s="18">
        <v>1.4</v>
      </c>
      <c r="H258"/>
      <c r="I258"/>
    </row>
    <row r="259" spans="2:9">
      <c r="B259" s="17" t="s">
        <v>268</v>
      </c>
      <c r="C259" s="18" t="s">
        <v>269</v>
      </c>
      <c r="D259" s="18">
        <v>4.38</v>
      </c>
      <c r="H259"/>
      <c r="I259"/>
    </row>
    <row r="260" spans="2:9">
      <c r="B260" s="17" t="s">
        <v>270</v>
      </c>
      <c r="C260" s="18" t="s">
        <v>271</v>
      </c>
      <c r="D260" s="18">
        <v>4.2699999999999996</v>
      </c>
      <c r="H260"/>
      <c r="I260"/>
    </row>
    <row r="261" spans="2:9">
      <c r="B261" s="17" t="s">
        <v>272</v>
      </c>
      <c r="C261" s="18" t="s">
        <v>273</v>
      </c>
      <c r="D261" s="18">
        <v>31.46</v>
      </c>
      <c r="H261"/>
      <c r="I261"/>
    </row>
    <row r="262" spans="2:9">
      <c r="B262" s="17" t="s">
        <v>274</v>
      </c>
      <c r="C262" s="18" t="s">
        <v>265</v>
      </c>
      <c r="D262" s="18">
        <v>8.8699999999999992</v>
      </c>
      <c r="H262"/>
      <c r="I262"/>
    </row>
    <row r="263" spans="2:9">
      <c r="B263" s="17" t="s">
        <v>275</v>
      </c>
      <c r="C263" s="18" t="s">
        <v>276</v>
      </c>
      <c r="D263" s="18">
        <v>10.3</v>
      </c>
      <c r="H263"/>
      <c r="I263"/>
    </row>
    <row r="264" spans="2:9">
      <c r="B264" s="17" t="s">
        <v>277</v>
      </c>
      <c r="C264" s="18" t="s">
        <v>265</v>
      </c>
      <c r="D264" s="18">
        <v>8.26</v>
      </c>
      <c r="H264"/>
      <c r="I264"/>
    </row>
    <row r="265" spans="2:9">
      <c r="B265" s="17" t="s">
        <v>278</v>
      </c>
      <c r="C265" s="18" t="s">
        <v>263</v>
      </c>
      <c r="D265" s="18">
        <v>20.37</v>
      </c>
      <c r="H265"/>
      <c r="I265"/>
    </row>
    <row r="266" spans="2:9">
      <c r="B266" s="17" t="s">
        <v>279</v>
      </c>
      <c r="C266" s="18" t="s">
        <v>276</v>
      </c>
      <c r="D266" s="18">
        <v>9.6199999999999992</v>
      </c>
      <c r="H266"/>
      <c r="I266"/>
    </row>
    <row r="267" spans="2:9">
      <c r="B267" s="17" t="s">
        <v>280</v>
      </c>
      <c r="C267" s="18" t="s">
        <v>257</v>
      </c>
      <c r="D267" s="18">
        <v>30.22</v>
      </c>
      <c r="H267"/>
      <c r="I267"/>
    </row>
    <row r="268" spans="2:9">
      <c r="B268" s="17" t="s">
        <v>281</v>
      </c>
      <c r="C268" s="18" t="s">
        <v>282</v>
      </c>
      <c r="D268" s="18">
        <v>33.71</v>
      </c>
      <c r="H268"/>
      <c r="I268"/>
    </row>
    <row r="269" spans="2:9">
      <c r="B269" s="17" t="s">
        <v>283</v>
      </c>
      <c r="C269" s="18" t="s">
        <v>265</v>
      </c>
      <c r="D269" s="18">
        <v>1.76</v>
      </c>
      <c r="H269"/>
      <c r="I269"/>
    </row>
    <row r="270" spans="2:9">
      <c r="B270" s="17" t="s">
        <v>284</v>
      </c>
      <c r="C270" s="18" t="s">
        <v>271</v>
      </c>
      <c r="D270" s="18">
        <v>6.21</v>
      </c>
      <c r="H270"/>
      <c r="I270"/>
    </row>
    <row r="271" spans="2:9">
      <c r="B271" s="17" t="s">
        <v>285</v>
      </c>
      <c r="C271" s="18" t="s">
        <v>267</v>
      </c>
      <c r="D271" s="18">
        <v>2.84</v>
      </c>
      <c r="H271"/>
      <c r="I271"/>
    </row>
    <row r="272" spans="2:9">
      <c r="B272" s="17" t="s">
        <v>286</v>
      </c>
      <c r="C272" s="18" t="s">
        <v>287</v>
      </c>
      <c r="D272" s="18">
        <v>9.5500000000000007</v>
      </c>
      <c r="H272"/>
      <c r="I272"/>
    </row>
    <row r="273" spans="2:9">
      <c r="B273" s="17" t="s">
        <v>288</v>
      </c>
      <c r="C273" s="18" t="s">
        <v>287</v>
      </c>
      <c r="D273" s="18">
        <v>10.46</v>
      </c>
      <c r="H273"/>
      <c r="I273"/>
    </row>
    <row r="274" spans="2:9">
      <c r="B274" s="17" t="s">
        <v>289</v>
      </c>
      <c r="C274" s="18" t="s">
        <v>287</v>
      </c>
      <c r="D274" s="18">
        <v>18.489999999999998</v>
      </c>
      <c r="H274"/>
      <c r="I274"/>
    </row>
    <row r="275" spans="2:9">
      <c r="B275" s="17" t="s">
        <v>290</v>
      </c>
      <c r="C275" s="18" t="s">
        <v>287</v>
      </c>
      <c r="D275" s="18">
        <v>10.33</v>
      </c>
      <c r="H275"/>
      <c r="I275"/>
    </row>
    <row r="276" spans="2:9">
      <c r="B276" s="17" t="s">
        <v>291</v>
      </c>
      <c r="C276" s="18" t="s">
        <v>287</v>
      </c>
      <c r="D276" s="18">
        <v>12.05</v>
      </c>
      <c r="H276"/>
      <c r="I276"/>
    </row>
    <row r="277" spans="2:9">
      <c r="B277" s="17" t="s">
        <v>292</v>
      </c>
      <c r="C277" s="18" t="s">
        <v>293</v>
      </c>
      <c r="D277" s="18">
        <v>10.74</v>
      </c>
      <c r="H277"/>
      <c r="I277"/>
    </row>
    <row r="278" spans="2:9">
      <c r="B278" s="17" t="s">
        <v>294</v>
      </c>
      <c r="C278" s="18" t="s">
        <v>293</v>
      </c>
      <c r="D278" s="18">
        <v>11.52</v>
      </c>
      <c r="H278"/>
      <c r="I278"/>
    </row>
    <row r="279" spans="2:9">
      <c r="B279" s="17" t="s">
        <v>295</v>
      </c>
      <c r="C279" s="18" t="s">
        <v>296</v>
      </c>
      <c r="D279" s="18">
        <v>1.48</v>
      </c>
      <c r="H279"/>
      <c r="I279"/>
    </row>
    <row r="280" spans="2:9">
      <c r="B280" s="17" t="s">
        <v>297</v>
      </c>
      <c r="C280" s="18" t="s">
        <v>269</v>
      </c>
      <c r="D280" s="18">
        <v>4.74</v>
      </c>
      <c r="H280"/>
      <c r="I280"/>
    </row>
    <row r="281" spans="2:9">
      <c r="B281" s="17" t="s">
        <v>298</v>
      </c>
      <c r="C281" s="18" t="s">
        <v>287</v>
      </c>
      <c r="D281" s="18">
        <v>4.13</v>
      </c>
      <c r="H281"/>
      <c r="I281"/>
    </row>
    <row r="282" spans="2:9">
      <c r="B282" s="17" t="s">
        <v>299</v>
      </c>
      <c r="C282" s="18" t="s">
        <v>287</v>
      </c>
      <c r="D282" s="18">
        <v>5.31</v>
      </c>
      <c r="H282"/>
      <c r="I282"/>
    </row>
    <row r="283" spans="2:9">
      <c r="B283" s="17" t="s">
        <v>300</v>
      </c>
      <c r="C283" s="18" t="s">
        <v>287</v>
      </c>
      <c r="D283" s="18">
        <v>3.52</v>
      </c>
      <c r="H283"/>
      <c r="I283"/>
    </row>
    <row r="284" spans="2:9">
      <c r="B284" s="17" t="s">
        <v>301</v>
      </c>
      <c r="C284" s="18" t="s">
        <v>287</v>
      </c>
      <c r="D284" s="18">
        <v>3.12</v>
      </c>
      <c r="H284"/>
      <c r="I284"/>
    </row>
    <row r="285" spans="2:9" ht="15">
      <c r="B285" s="19"/>
      <c r="C285"/>
      <c r="D285">
        <f>SUM(D253:D284)</f>
        <v>370.9</v>
      </c>
      <c r="H285"/>
      <c r="I285"/>
    </row>
    <row r="286" spans="2:9" ht="13.5" customHeight="1">
      <c r="B286" s="202" t="s">
        <v>302</v>
      </c>
      <c r="C286" s="202"/>
      <c r="D286" s="202"/>
      <c r="H286"/>
      <c r="I286"/>
    </row>
    <row r="287" spans="2:9" ht="13.5" customHeight="1">
      <c r="B287" s="20" t="s">
        <v>303</v>
      </c>
      <c r="C287" s="20" t="s">
        <v>304</v>
      </c>
      <c r="D287" s="21" t="s">
        <v>305</v>
      </c>
      <c r="H287"/>
      <c r="I287"/>
    </row>
    <row r="288" spans="2:9">
      <c r="B288" s="17" t="s">
        <v>306</v>
      </c>
      <c r="C288" s="18" t="s">
        <v>199</v>
      </c>
      <c r="D288" s="18">
        <v>155.71</v>
      </c>
      <c r="H288"/>
      <c r="I288"/>
    </row>
    <row r="289" spans="2:9">
      <c r="B289" s="17" t="s">
        <v>307</v>
      </c>
      <c r="C289" s="18" t="s">
        <v>308</v>
      </c>
      <c r="D289" s="18">
        <v>19.75</v>
      </c>
      <c r="H289"/>
      <c r="I289"/>
    </row>
    <row r="290" spans="2:9">
      <c r="B290" s="17" t="s">
        <v>309</v>
      </c>
      <c r="C290" s="18" t="s">
        <v>310</v>
      </c>
      <c r="D290" s="18">
        <v>6.8</v>
      </c>
      <c r="H290"/>
      <c r="I290"/>
    </row>
    <row r="291" spans="2:9">
      <c r="B291" s="17" t="s">
        <v>311</v>
      </c>
      <c r="C291" s="18" t="s">
        <v>312</v>
      </c>
      <c r="D291" s="18">
        <v>8.11</v>
      </c>
      <c r="H291"/>
      <c r="I291"/>
    </row>
    <row r="292" spans="2:9">
      <c r="B292" s="17" t="s">
        <v>313</v>
      </c>
      <c r="C292" s="18" t="s">
        <v>314</v>
      </c>
      <c r="D292" s="18">
        <v>71.3</v>
      </c>
      <c r="H292"/>
      <c r="I292"/>
    </row>
    <row r="293" spans="2:9" ht="25.5">
      <c r="B293" s="17" t="s">
        <v>315</v>
      </c>
      <c r="C293" s="18" t="s">
        <v>316</v>
      </c>
      <c r="D293" s="18">
        <v>6.18</v>
      </c>
      <c r="H293"/>
      <c r="I293"/>
    </row>
    <row r="294" spans="2:9">
      <c r="B294" s="17" t="s">
        <v>317</v>
      </c>
      <c r="C294" s="18" t="s">
        <v>318</v>
      </c>
      <c r="D294" s="18">
        <v>9.6999999999999993</v>
      </c>
      <c r="H294"/>
      <c r="I294"/>
    </row>
    <row r="295" spans="2:9">
      <c r="B295" s="17" t="s">
        <v>319</v>
      </c>
      <c r="C295" s="18" t="s">
        <v>223</v>
      </c>
      <c r="D295" s="18">
        <v>2.29</v>
      </c>
      <c r="H295"/>
      <c r="I295"/>
    </row>
    <row r="296" spans="2:9">
      <c r="B296" s="17" t="s">
        <v>320</v>
      </c>
      <c r="C296" s="18" t="s">
        <v>321</v>
      </c>
      <c r="D296" s="18">
        <v>9.43</v>
      </c>
      <c r="H296"/>
      <c r="I296"/>
    </row>
    <row r="297" spans="2:9">
      <c r="B297" s="17" t="s">
        <v>322</v>
      </c>
      <c r="C297" s="18" t="s">
        <v>225</v>
      </c>
      <c r="D297" s="18">
        <v>4.34</v>
      </c>
      <c r="H297"/>
      <c r="I297"/>
    </row>
    <row r="298" spans="2:9">
      <c r="B298" s="17" t="s">
        <v>323</v>
      </c>
      <c r="C298" s="18" t="s">
        <v>324</v>
      </c>
      <c r="D298" s="18">
        <v>11.35</v>
      </c>
      <c r="H298"/>
      <c r="I298"/>
    </row>
    <row r="299" spans="2:9">
      <c r="B299" s="17" t="s">
        <v>325</v>
      </c>
      <c r="C299" s="18" t="s">
        <v>257</v>
      </c>
      <c r="D299" s="18">
        <v>49.27</v>
      </c>
      <c r="H299"/>
      <c r="I299" s="3" t="s">
        <v>326</v>
      </c>
    </row>
    <row r="300" spans="2:9">
      <c r="B300" s="17" t="s">
        <v>327</v>
      </c>
      <c r="C300" s="18" t="s">
        <v>328</v>
      </c>
      <c r="D300" s="18">
        <v>10.46</v>
      </c>
      <c r="H300"/>
    </row>
    <row r="301" spans="2:9">
      <c r="B301" s="17" t="s">
        <v>329</v>
      </c>
      <c r="C301" s="18" t="s">
        <v>330</v>
      </c>
      <c r="D301" s="18">
        <v>9.5399999999999991</v>
      </c>
      <c r="H301"/>
    </row>
    <row r="302" spans="2:9">
      <c r="B302" s="17" t="s">
        <v>331</v>
      </c>
      <c r="C302" s="18" t="s">
        <v>332</v>
      </c>
      <c r="D302" s="18">
        <v>5.67</v>
      </c>
      <c r="H302"/>
    </row>
    <row r="303" spans="2:9">
      <c r="B303" s="17" t="s">
        <v>333</v>
      </c>
      <c r="C303" s="18" t="s">
        <v>334</v>
      </c>
      <c r="D303" s="18">
        <v>12.77</v>
      </c>
      <c r="H303"/>
    </row>
    <row r="304" spans="2:9">
      <c r="B304" s="17" t="s">
        <v>335</v>
      </c>
      <c r="C304" s="18" t="s">
        <v>336</v>
      </c>
      <c r="D304" s="18">
        <v>2.98</v>
      </c>
      <c r="H304"/>
    </row>
    <row r="305" spans="2:8">
      <c r="B305" s="17" t="s">
        <v>337</v>
      </c>
      <c r="C305" s="18" t="s">
        <v>338</v>
      </c>
      <c r="D305" s="18">
        <v>5.38</v>
      </c>
      <c r="H305"/>
    </row>
    <row r="306" spans="2:8">
      <c r="B306" s="17" t="s">
        <v>339</v>
      </c>
      <c r="C306" s="18" t="s">
        <v>340</v>
      </c>
      <c r="D306" s="18">
        <v>19.57</v>
      </c>
      <c r="H306"/>
    </row>
    <row r="307" spans="2:8">
      <c r="B307" s="17" t="s">
        <v>341</v>
      </c>
      <c r="C307" s="18" t="s">
        <v>342</v>
      </c>
      <c r="D307" s="18">
        <v>36.93</v>
      </c>
      <c r="H307"/>
    </row>
    <row r="308" spans="2:8">
      <c r="B308" s="17" t="s">
        <v>343</v>
      </c>
      <c r="C308" s="18" t="s">
        <v>344</v>
      </c>
      <c r="D308" s="18">
        <v>5.91</v>
      </c>
      <c r="H308"/>
    </row>
    <row r="309" spans="2:8">
      <c r="B309" s="17" t="s">
        <v>345</v>
      </c>
      <c r="C309" s="18" t="s">
        <v>346</v>
      </c>
      <c r="D309" s="18">
        <v>14.75</v>
      </c>
      <c r="H309"/>
    </row>
    <row r="310" spans="2:8">
      <c r="B310" s="17" t="s">
        <v>347</v>
      </c>
      <c r="C310" s="18" t="s">
        <v>348</v>
      </c>
      <c r="D310" s="18">
        <v>9.73</v>
      </c>
      <c r="H310"/>
    </row>
    <row r="311" spans="2:8">
      <c r="B311" s="17" t="s">
        <v>349</v>
      </c>
      <c r="C311" s="18" t="s">
        <v>257</v>
      </c>
      <c r="D311" s="18">
        <v>30.22</v>
      </c>
      <c r="H311"/>
    </row>
    <row r="312" spans="2:8">
      <c r="B312" s="17" t="s">
        <v>350</v>
      </c>
      <c r="C312" s="18" t="s">
        <v>351</v>
      </c>
      <c r="D312" s="18">
        <v>2.41</v>
      </c>
      <c r="H312"/>
    </row>
    <row r="313" spans="2:8">
      <c r="B313" s="17" t="s">
        <v>352</v>
      </c>
      <c r="C313" s="18" t="s">
        <v>353</v>
      </c>
      <c r="D313" s="18">
        <v>7.61</v>
      </c>
      <c r="H313"/>
    </row>
    <row r="314" spans="2:8">
      <c r="B314" s="17" t="s">
        <v>354</v>
      </c>
      <c r="C314" s="18" t="s">
        <v>355</v>
      </c>
      <c r="D314" s="18">
        <v>18.73</v>
      </c>
      <c r="H314"/>
    </row>
    <row r="315" spans="2:8">
      <c r="B315" s="17" t="s">
        <v>356</v>
      </c>
      <c r="C315" s="18" t="s">
        <v>340</v>
      </c>
      <c r="D315" s="18">
        <v>20.87</v>
      </c>
      <c r="H315"/>
    </row>
    <row r="316" spans="2:8">
      <c r="B316" s="17" t="s">
        <v>357</v>
      </c>
      <c r="C316" s="18" t="s">
        <v>340</v>
      </c>
      <c r="D316" s="18">
        <v>35.9</v>
      </c>
      <c r="H316"/>
    </row>
    <row r="317" spans="2:8">
      <c r="B317" s="17" t="s">
        <v>358</v>
      </c>
      <c r="C317" s="18" t="s">
        <v>340</v>
      </c>
      <c r="D317" s="18">
        <v>27.49</v>
      </c>
      <c r="H317"/>
    </row>
    <row r="318" spans="2:8">
      <c r="B318" s="17" t="s">
        <v>359</v>
      </c>
      <c r="C318" s="18" t="s">
        <v>360</v>
      </c>
      <c r="D318" s="18">
        <v>25.17</v>
      </c>
      <c r="H318"/>
    </row>
    <row r="319" spans="2:8">
      <c r="B319" s="17" t="s">
        <v>361</v>
      </c>
      <c r="C319" s="18" t="s">
        <v>362</v>
      </c>
      <c r="D319" s="18">
        <v>21.47</v>
      </c>
      <c r="H319"/>
    </row>
    <row r="320" spans="2:8">
      <c r="B320" s="17" t="s">
        <v>363</v>
      </c>
      <c r="C320" s="18" t="s">
        <v>364</v>
      </c>
      <c r="D320" s="18">
        <v>5.12</v>
      </c>
      <c r="H320"/>
    </row>
    <row r="321" spans="2:8" ht="25.5">
      <c r="B321" s="17" t="s">
        <v>365</v>
      </c>
      <c r="C321" s="18" t="s">
        <v>366</v>
      </c>
      <c r="D321" s="18">
        <v>23.55</v>
      </c>
      <c r="H321"/>
    </row>
    <row r="322" spans="2:8">
      <c r="B322" s="17" t="s">
        <v>367</v>
      </c>
      <c r="C322" s="18" t="s">
        <v>308</v>
      </c>
      <c r="D322" s="18">
        <v>16.39</v>
      </c>
      <c r="H322"/>
    </row>
    <row r="323" spans="2:8">
      <c r="B323" s="17" t="s">
        <v>368</v>
      </c>
      <c r="C323" s="18" t="s">
        <v>340</v>
      </c>
      <c r="D323" s="18">
        <v>25.67</v>
      </c>
      <c r="H323"/>
    </row>
    <row r="324" spans="2:8">
      <c r="B324" s="17" t="s">
        <v>369</v>
      </c>
      <c r="C324" s="18" t="s">
        <v>370</v>
      </c>
      <c r="D324" s="18">
        <v>8.41</v>
      </c>
      <c r="H324"/>
    </row>
    <row r="325" spans="2:8">
      <c r="B325" s="17" t="s">
        <v>371</v>
      </c>
      <c r="C325" s="18" t="s">
        <v>340</v>
      </c>
      <c r="D325" s="18">
        <v>25.42</v>
      </c>
      <c r="H325"/>
    </row>
    <row r="326" spans="2:8">
      <c r="B326" s="17" t="s">
        <v>372</v>
      </c>
      <c r="C326" s="18" t="s">
        <v>340</v>
      </c>
      <c r="D326" s="18">
        <v>24.74</v>
      </c>
      <c r="H326"/>
    </row>
    <row r="327" spans="2:8">
      <c r="B327" s="20" t="s">
        <v>373</v>
      </c>
      <c r="C327" s="20" t="s">
        <v>370</v>
      </c>
      <c r="D327" s="20">
        <v>10.130000000000001</v>
      </c>
      <c r="H327"/>
    </row>
    <row r="328" spans="2:8">
      <c r="B328" s="17" t="s">
        <v>374</v>
      </c>
      <c r="C328" s="18" t="s">
        <v>340</v>
      </c>
      <c r="D328" s="18">
        <v>28.33</v>
      </c>
      <c r="H328"/>
    </row>
    <row r="329" spans="2:8">
      <c r="B329" s="17" t="s">
        <v>375</v>
      </c>
      <c r="C329" s="18" t="s">
        <v>376</v>
      </c>
      <c r="D329" s="18">
        <v>1.94</v>
      </c>
      <c r="H329"/>
    </row>
    <row r="330" spans="2:8">
      <c r="B330" s="17" t="s">
        <v>377</v>
      </c>
      <c r="C330" s="18" t="s">
        <v>378</v>
      </c>
      <c r="D330" s="18">
        <v>4.53</v>
      </c>
      <c r="H330"/>
    </row>
    <row r="331" spans="2:8">
      <c r="B331" s="17" t="s">
        <v>379</v>
      </c>
      <c r="C331" s="18" t="s">
        <v>380</v>
      </c>
      <c r="D331" s="18">
        <v>1.4</v>
      </c>
      <c r="H331"/>
    </row>
    <row r="332" spans="2:8">
      <c r="B332" s="17" t="s">
        <v>381</v>
      </c>
      <c r="C332" s="18" t="s">
        <v>382</v>
      </c>
      <c r="D332" s="18">
        <v>8.86</v>
      </c>
      <c r="H332"/>
    </row>
    <row r="333" spans="2:8">
      <c r="D333" s="3">
        <f>SUM(D288:D332)</f>
        <v>862.28</v>
      </c>
      <c r="H333" s="3">
        <f>SUM(H9:H332)</f>
        <v>369.78</v>
      </c>
    </row>
    <row r="338" spans="2:4">
      <c r="B338" s="2" t="s">
        <v>383</v>
      </c>
      <c r="C338" s="1" t="s">
        <v>384</v>
      </c>
      <c r="D338" s="1">
        <v>30.25</v>
      </c>
    </row>
    <row r="339" spans="2:4">
      <c r="B339" s="2" t="s">
        <v>385</v>
      </c>
      <c r="C339" s="1" t="s">
        <v>332</v>
      </c>
      <c r="D339" s="1">
        <v>30.03</v>
      </c>
    </row>
    <row r="340" spans="2:4">
      <c r="B340" s="2" t="s">
        <v>386</v>
      </c>
      <c r="C340" s="1" t="s">
        <v>387</v>
      </c>
      <c r="D340" s="1">
        <v>16.37</v>
      </c>
    </row>
    <row r="341" spans="2:4">
      <c r="B341" s="2" t="s">
        <v>388</v>
      </c>
      <c r="C341" s="1" t="s">
        <v>296</v>
      </c>
      <c r="D341" s="1">
        <v>6.05</v>
      </c>
    </row>
    <row r="342" spans="2:4">
      <c r="B342" s="2" t="s">
        <v>389</v>
      </c>
      <c r="C342" s="1" t="s">
        <v>390</v>
      </c>
      <c r="D342" s="1">
        <v>3.76</v>
      </c>
    </row>
    <row r="343" spans="2:4">
      <c r="B343" s="2" t="s">
        <v>391</v>
      </c>
      <c r="C343" s="1" t="s">
        <v>392</v>
      </c>
      <c r="D343" s="1">
        <v>25.31</v>
      </c>
    </row>
    <row r="344" spans="2:4">
      <c r="B344" s="2" t="s">
        <v>393</v>
      </c>
      <c r="C344" s="1" t="s">
        <v>199</v>
      </c>
      <c r="D344" s="1">
        <v>11.92</v>
      </c>
    </row>
    <row r="345" spans="2:4">
      <c r="B345" s="2" t="s">
        <v>394</v>
      </c>
      <c r="C345" s="1" t="s">
        <v>296</v>
      </c>
      <c r="D345" s="1">
        <v>5.26</v>
      </c>
    </row>
    <row r="346" spans="2:4">
      <c r="B346" s="2" t="s">
        <v>395</v>
      </c>
      <c r="C346" s="1" t="s">
        <v>396</v>
      </c>
      <c r="D346" s="1">
        <v>18.46</v>
      </c>
    </row>
    <row r="347" spans="2:4">
      <c r="B347" s="2" t="s">
        <v>274</v>
      </c>
      <c r="C347" s="1" t="s">
        <v>397</v>
      </c>
      <c r="D347" s="1">
        <v>59.4</v>
      </c>
    </row>
    <row r="348" spans="2:4">
      <c r="D348" s="1">
        <f>SUM(D338:D347)</f>
        <v>206.81000000000003</v>
      </c>
    </row>
  </sheetData>
  <mergeCells count="4">
    <mergeCell ref="A11:A36"/>
    <mergeCell ref="A45:A125"/>
    <mergeCell ref="A127:A208"/>
    <mergeCell ref="B286:D286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E31"/>
  <sheetViews>
    <sheetView topLeftCell="A11" zoomScaleNormal="100" workbookViewId="0">
      <selection activeCell="E18" sqref="E18"/>
    </sheetView>
  </sheetViews>
  <sheetFormatPr defaultRowHeight="14.25"/>
  <cols>
    <col min="1" max="2" width="8.875"/>
    <col min="3" max="3" width="9.25" style="40"/>
    <col min="4" max="4" width="26.5"/>
    <col min="5" max="1025" width="8.875"/>
  </cols>
  <sheetData>
    <row r="1" spans="3:5">
      <c r="C1"/>
    </row>
    <row r="2" spans="3:5" ht="15">
      <c r="C2"/>
      <c r="D2" s="41" t="s">
        <v>3</v>
      </c>
    </row>
    <row r="3" spans="3:5">
      <c r="C3"/>
    </row>
    <row r="4" spans="3:5" ht="15.75">
      <c r="C4" s="64">
        <v>1</v>
      </c>
      <c r="D4" s="65" t="s">
        <v>887</v>
      </c>
      <c r="E4" s="65">
        <v>5.9</v>
      </c>
    </row>
    <row r="5" spans="3:5" ht="15.75">
      <c r="C5" s="64">
        <v>2</v>
      </c>
      <c r="D5" s="65" t="s">
        <v>888</v>
      </c>
      <c r="E5" s="65">
        <v>6</v>
      </c>
    </row>
    <row r="6" spans="3:5" ht="15.75">
      <c r="C6" s="64">
        <v>3</v>
      </c>
      <c r="D6" s="65" t="s">
        <v>889</v>
      </c>
      <c r="E6" s="65">
        <v>9.6</v>
      </c>
    </row>
    <row r="7" spans="3:5" ht="15.75">
      <c r="C7" s="64">
        <v>4</v>
      </c>
      <c r="D7" s="65" t="s">
        <v>890</v>
      </c>
      <c r="E7" s="65">
        <v>6.8</v>
      </c>
    </row>
    <row r="8" spans="3:5" ht="15.75">
      <c r="C8" s="64">
        <v>5</v>
      </c>
      <c r="D8" s="65" t="s">
        <v>891</v>
      </c>
      <c r="E8" s="65">
        <v>13.4</v>
      </c>
    </row>
    <row r="9" spans="3:5" ht="15.75">
      <c r="C9" s="64">
        <v>6</v>
      </c>
      <c r="D9" s="65" t="s">
        <v>892</v>
      </c>
      <c r="E9" s="65">
        <v>15.1</v>
      </c>
    </row>
    <row r="10" spans="3:5" ht="15.75">
      <c r="C10" s="64">
        <v>7</v>
      </c>
      <c r="D10" s="65" t="s">
        <v>893</v>
      </c>
      <c r="E10" s="65">
        <v>9.1</v>
      </c>
    </row>
    <row r="11" spans="3:5" ht="15.75">
      <c r="C11" s="64">
        <v>8</v>
      </c>
      <c r="D11" s="65" t="s">
        <v>894</v>
      </c>
      <c r="E11" s="65">
        <v>10.3</v>
      </c>
    </row>
    <row r="12" spans="3:5" ht="15.75">
      <c r="C12" s="64">
        <v>9</v>
      </c>
      <c r="D12" s="65" t="s">
        <v>895</v>
      </c>
      <c r="E12" s="65">
        <v>16.399999999999999</v>
      </c>
    </row>
    <row r="13" spans="3:5" ht="15.75">
      <c r="C13" s="64">
        <v>10</v>
      </c>
      <c r="D13" s="65" t="s">
        <v>896</v>
      </c>
      <c r="E13" s="65">
        <v>18</v>
      </c>
    </row>
    <row r="14" spans="3:5">
      <c r="C14"/>
      <c r="E14">
        <f>SUM(E4:E13)</f>
        <v>110.6</v>
      </c>
    </row>
    <row r="16" spans="3:5" ht="15">
      <c r="C16"/>
      <c r="D16" s="41" t="s">
        <v>46</v>
      </c>
    </row>
    <row r="17" spans="3:5">
      <c r="C17"/>
    </row>
    <row r="18" spans="3:5" ht="15.75">
      <c r="C18" s="64">
        <v>101</v>
      </c>
      <c r="D18" s="65" t="s">
        <v>897</v>
      </c>
      <c r="E18" s="65">
        <v>1.5</v>
      </c>
    </row>
    <row r="19" spans="3:5" ht="15.75">
      <c r="C19" s="64">
        <v>102</v>
      </c>
      <c r="D19" s="65" t="s">
        <v>898</v>
      </c>
      <c r="E19" s="65">
        <v>9.5</v>
      </c>
    </row>
    <row r="20" spans="3:5" ht="15.75">
      <c r="C20" s="64">
        <v>103</v>
      </c>
      <c r="D20" s="65" t="s">
        <v>899</v>
      </c>
      <c r="E20" s="65">
        <v>3.5</v>
      </c>
    </row>
    <row r="21" spans="3:5" ht="15.75">
      <c r="C21" s="64">
        <v>104</v>
      </c>
      <c r="D21" s="65" t="s">
        <v>891</v>
      </c>
      <c r="E21" s="65">
        <v>10.7</v>
      </c>
    </row>
    <row r="22" spans="3:5" ht="15.75">
      <c r="C22" s="64">
        <v>105</v>
      </c>
      <c r="D22" s="65" t="s">
        <v>895</v>
      </c>
      <c r="E22" s="65">
        <v>14.5</v>
      </c>
    </row>
    <row r="23" spans="3:5" ht="15.75">
      <c r="C23" s="64">
        <v>106</v>
      </c>
      <c r="D23" s="65" t="s">
        <v>900</v>
      </c>
      <c r="E23" s="65">
        <v>8.3000000000000007</v>
      </c>
    </row>
    <row r="24" spans="3:5" ht="15.75">
      <c r="C24" s="64">
        <v>107</v>
      </c>
      <c r="D24" s="65" t="s">
        <v>901</v>
      </c>
      <c r="E24" s="65">
        <v>2.7</v>
      </c>
    </row>
    <row r="25" spans="3:5" ht="15.75">
      <c r="C25" s="64">
        <v>108</v>
      </c>
      <c r="D25" s="65" t="s">
        <v>902</v>
      </c>
      <c r="E25" s="65">
        <v>1.5</v>
      </c>
    </row>
    <row r="26" spans="3:5" ht="15.75">
      <c r="C26" s="64">
        <v>109</v>
      </c>
      <c r="D26" s="65" t="s">
        <v>903</v>
      </c>
      <c r="E26" s="65">
        <v>1.3</v>
      </c>
    </row>
    <row r="27" spans="3:5" ht="15.75">
      <c r="C27" s="64">
        <v>110</v>
      </c>
      <c r="D27" s="65" t="s">
        <v>904</v>
      </c>
      <c r="E27" s="65">
        <v>5.7</v>
      </c>
    </row>
    <row r="28" spans="3:5" ht="15.75">
      <c r="C28" s="64">
        <v>111</v>
      </c>
      <c r="D28" s="65" t="s">
        <v>905</v>
      </c>
      <c r="E28" s="65">
        <v>1.7</v>
      </c>
    </row>
    <row r="29" spans="3:5" ht="15.75">
      <c r="C29" s="64">
        <v>112</v>
      </c>
      <c r="D29" s="65" t="s">
        <v>906</v>
      </c>
      <c r="E29" s="65">
        <v>1.4</v>
      </c>
    </row>
    <row r="30" spans="3:5" ht="15.75">
      <c r="C30" s="64">
        <v>113</v>
      </c>
      <c r="D30" s="65" t="s">
        <v>907</v>
      </c>
      <c r="E30" s="65">
        <v>5.8</v>
      </c>
    </row>
    <row r="31" spans="3:5">
      <c r="E31">
        <f>SUM(E18:E30)</f>
        <v>68.100000000000009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69"/>
  <sheetViews>
    <sheetView tabSelected="1" zoomScale="85" zoomScaleNormal="85" workbookViewId="0">
      <selection activeCell="B36" sqref="B36:B43"/>
    </sheetView>
  </sheetViews>
  <sheetFormatPr defaultRowHeight="14.25"/>
  <cols>
    <col min="1" max="1" width="3.75"/>
    <col min="2" max="2" width="31.375"/>
    <col min="3" max="3" width="37.875"/>
    <col min="5" max="5" width="9.375"/>
    <col min="6" max="8" width="9.875"/>
    <col min="10" max="10" width="9.875"/>
    <col min="11" max="1025" width="8.875"/>
  </cols>
  <sheetData>
    <row r="2" spans="1:10">
      <c r="B2" t="s">
        <v>908</v>
      </c>
    </row>
    <row r="4" spans="1:10">
      <c r="B4" t="s">
        <v>909</v>
      </c>
    </row>
    <row r="6" spans="1:10">
      <c r="A6" s="214" t="s">
        <v>910</v>
      </c>
      <c r="B6" s="214" t="s">
        <v>911</v>
      </c>
      <c r="C6" s="214" t="s">
        <v>912</v>
      </c>
      <c r="D6" s="215" t="s">
        <v>913</v>
      </c>
      <c r="E6" s="215"/>
      <c r="F6" s="215"/>
      <c r="G6" s="215"/>
      <c r="H6" s="215"/>
      <c r="I6" s="215"/>
      <c r="J6" s="214" t="s">
        <v>914</v>
      </c>
    </row>
    <row r="7" spans="1:10">
      <c r="A7" s="214"/>
      <c r="B7" s="214"/>
      <c r="C7" s="214"/>
      <c r="D7" s="66" t="s">
        <v>915</v>
      </c>
      <c r="E7" s="67" t="s">
        <v>916</v>
      </c>
      <c r="F7" s="67" t="s">
        <v>917</v>
      </c>
      <c r="G7" s="67" t="s">
        <v>918</v>
      </c>
      <c r="H7" s="67" t="s">
        <v>919</v>
      </c>
      <c r="I7" s="67" t="s">
        <v>920</v>
      </c>
      <c r="J7" s="214"/>
    </row>
    <row r="8" spans="1:10" ht="15.75" thickTop="1" thickBot="1">
      <c r="A8" s="68">
        <v>1</v>
      </c>
      <c r="B8" s="209" t="s">
        <v>921</v>
      </c>
      <c r="C8" s="69" t="s">
        <v>922</v>
      </c>
      <c r="D8" s="70">
        <f t="shared" ref="D8:I8" si="0">D91</f>
        <v>0</v>
      </c>
      <c r="E8" s="70">
        <f t="shared" si="0"/>
        <v>17.260000000000002</v>
      </c>
      <c r="F8" s="70">
        <f t="shared" si="0"/>
        <v>389.43</v>
      </c>
      <c r="G8" s="70">
        <f>G91</f>
        <v>65.510000000000005</v>
      </c>
      <c r="H8" s="70">
        <f t="shared" si="0"/>
        <v>0</v>
      </c>
      <c r="I8" s="70">
        <f t="shared" si="0"/>
        <v>0</v>
      </c>
      <c r="J8" s="70">
        <f t="shared" ref="J8:J16" si="1">SUM(D8:I8)</f>
        <v>472.2</v>
      </c>
    </row>
    <row r="9" spans="1:10" ht="15.75" thickTop="1" thickBot="1">
      <c r="A9" s="68">
        <v>2</v>
      </c>
      <c r="B9" s="209"/>
      <c r="C9" s="69" t="s">
        <v>923</v>
      </c>
      <c r="D9" s="70">
        <f t="shared" ref="D9:I9" si="2">D125</f>
        <v>0</v>
      </c>
      <c r="E9" s="70">
        <f t="shared" si="2"/>
        <v>43.07</v>
      </c>
      <c r="F9" s="70">
        <f t="shared" si="2"/>
        <v>292.37</v>
      </c>
      <c r="G9" s="70">
        <f>G125</f>
        <v>114.83</v>
      </c>
      <c r="H9" s="70">
        <f t="shared" si="2"/>
        <v>0</v>
      </c>
      <c r="I9" s="70">
        <f t="shared" si="2"/>
        <v>0</v>
      </c>
      <c r="J9" s="70">
        <f t="shared" si="1"/>
        <v>450.27</v>
      </c>
    </row>
    <row r="10" spans="1:10" ht="15.75" thickTop="1" thickBot="1">
      <c r="A10" s="182">
        <v>3</v>
      </c>
      <c r="B10" s="209"/>
      <c r="C10" s="69" t="s">
        <v>924</v>
      </c>
      <c r="D10" s="70">
        <f t="shared" ref="D10:I10" si="3">D168</f>
        <v>0</v>
      </c>
      <c r="E10" s="70">
        <f t="shared" si="3"/>
        <v>39.549999999999997</v>
      </c>
      <c r="F10" s="70">
        <f t="shared" si="3"/>
        <v>337.2999999999999</v>
      </c>
      <c r="G10" s="70">
        <f>G168</f>
        <v>130.97999999999999</v>
      </c>
      <c r="H10" s="70">
        <f t="shared" si="3"/>
        <v>0</v>
      </c>
      <c r="I10" s="70">
        <f t="shared" si="3"/>
        <v>0</v>
      </c>
      <c r="J10" s="70">
        <f t="shared" si="1"/>
        <v>507.82999999999993</v>
      </c>
    </row>
    <row r="11" spans="1:10" ht="15.75" thickTop="1" thickBot="1">
      <c r="A11" s="182">
        <v>4</v>
      </c>
      <c r="B11" s="209"/>
      <c r="C11" s="69" t="s">
        <v>925</v>
      </c>
      <c r="D11" s="71">
        <f t="shared" ref="D11" si="4">D212</f>
        <v>0</v>
      </c>
      <c r="E11" s="71">
        <f>E212</f>
        <v>75.349999999999994</v>
      </c>
      <c r="F11" s="71">
        <f>F212</f>
        <v>389.92000000000007</v>
      </c>
      <c r="G11" s="71">
        <f>G212</f>
        <v>165.66</v>
      </c>
      <c r="H11" s="71">
        <f>H212</f>
        <v>0</v>
      </c>
      <c r="I11" s="71">
        <f>I212</f>
        <v>0</v>
      </c>
      <c r="J11" s="70">
        <f t="shared" si="1"/>
        <v>630.93000000000006</v>
      </c>
    </row>
    <row r="12" spans="1:10" ht="15.75" thickTop="1" thickBot="1">
      <c r="A12" s="182">
        <v>5</v>
      </c>
      <c r="B12" s="209"/>
      <c r="C12" s="69" t="s">
        <v>926</v>
      </c>
      <c r="D12" s="70">
        <f t="shared" ref="D12:I12" si="5">D252</f>
        <v>0</v>
      </c>
      <c r="E12" s="70">
        <f t="shared" si="5"/>
        <v>43.19</v>
      </c>
      <c r="F12" s="70">
        <f t="shared" si="5"/>
        <v>327.14999999999998</v>
      </c>
      <c r="G12" s="70">
        <f>G252</f>
        <v>95.300000000000011</v>
      </c>
      <c r="H12" s="70">
        <f t="shared" si="5"/>
        <v>0</v>
      </c>
      <c r="I12" s="70">
        <f t="shared" si="5"/>
        <v>0</v>
      </c>
      <c r="J12" s="70">
        <f t="shared" si="1"/>
        <v>465.64</v>
      </c>
    </row>
    <row r="13" spans="1:10" ht="15.75" thickTop="1" thickBot="1">
      <c r="A13" s="182">
        <v>6</v>
      </c>
      <c r="B13" s="209"/>
      <c r="C13" s="69" t="s">
        <v>927</v>
      </c>
      <c r="D13" s="70">
        <f t="shared" ref="D13:I13" si="6">D303</f>
        <v>0</v>
      </c>
      <c r="E13" s="70">
        <f t="shared" si="6"/>
        <v>71.3</v>
      </c>
      <c r="F13" s="70">
        <f t="shared" si="6"/>
        <v>559.06000000000017</v>
      </c>
      <c r="G13" s="70">
        <f>G303</f>
        <v>152.43</v>
      </c>
      <c r="H13" s="70">
        <f t="shared" si="6"/>
        <v>79.490000000000009</v>
      </c>
      <c r="I13" s="70">
        <f t="shared" si="6"/>
        <v>0</v>
      </c>
      <c r="J13" s="70">
        <f t="shared" si="1"/>
        <v>862.2800000000002</v>
      </c>
    </row>
    <row r="14" spans="1:10" ht="15.75" thickTop="1" thickBot="1">
      <c r="A14" s="182">
        <v>7</v>
      </c>
      <c r="B14" s="209"/>
      <c r="C14" s="69" t="s">
        <v>928</v>
      </c>
      <c r="D14" s="70">
        <f t="shared" ref="D14:I14" si="7">D322</f>
        <v>0</v>
      </c>
      <c r="E14" s="70">
        <f t="shared" si="7"/>
        <v>0</v>
      </c>
      <c r="F14" s="70">
        <f t="shared" si="7"/>
        <v>0</v>
      </c>
      <c r="G14" s="70">
        <f>G322</f>
        <v>44.22</v>
      </c>
      <c r="H14" s="70">
        <f t="shared" si="7"/>
        <v>291.43</v>
      </c>
      <c r="I14" s="70">
        <f t="shared" si="7"/>
        <v>0</v>
      </c>
      <c r="J14" s="70">
        <f t="shared" si="1"/>
        <v>335.65</v>
      </c>
    </row>
    <row r="15" spans="1:10" ht="15.75" thickTop="1" thickBot="1">
      <c r="A15" s="182">
        <v>8</v>
      </c>
      <c r="B15" s="209"/>
      <c r="C15" s="69" t="s">
        <v>231</v>
      </c>
      <c r="D15" s="70">
        <f t="shared" ref="D15:F15" si="8">D370</f>
        <v>0</v>
      </c>
      <c r="E15" s="70">
        <f t="shared" si="8"/>
        <v>0</v>
      </c>
      <c r="F15" s="70">
        <f t="shared" si="8"/>
        <v>0</v>
      </c>
      <c r="G15" s="70">
        <f>G370</f>
        <v>87.63000000000001</v>
      </c>
      <c r="H15" s="70">
        <f>H370</f>
        <v>22.21</v>
      </c>
      <c r="I15" s="70">
        <f>I370</f>
        <v>20.57</v>
      </c>
      <c r="J15" s="156">
        <f t="shared" si="1"/>
        <v>130.41</v>
      </c>
    </row>
    <row r="16" spans="1:10" ht="15.75" thickTop="1" thickBot="1">
      <c r="A16" s="182">
        <v>9</v>
      </c>
      <c r="B16" s="209"/>
      <c r="C16" s="69" t="s">
        <v>929</v>
      </c>
      <c r="D16" s="70">
        <f t="shared" ref="D16:H16" si="9">D420</f>
        <v>0</v>
      </c>
      <c r="E16" s="70">
        <f t="shared" si="9"/>
        <v>0</v>
      </c>
      <c r="F16" s="70">
        <f t="shared" si="9"/>
        <v>0</v>
      </c>
      <c r="G16" s="70">
        <f>G420</f>
        <v>378.88</v>
      </c>
      <c r="H16" s="70">
        <f t="shared" si="9"/>
        <v>139.43</v>
      </c>
      <c r="I16" s="70">
        <f>I420</f>
        <v>59.4</v>
      </c>
      <c r="J16" s="70">
        <f t="shared" si="1"/>
        <v>577.70999999999992</v>
      </c>
    </row>
    <row r="17" spans="1:12" ht="15.75" thickTop="1" thickBot="1">
      <c r="A17" s="182">
        <v>10</v>
      </c>
      <c r="B17" s="209"/>
      <c r="C17" s="69" t="s">
        <v>930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51.92</v>
      </c>
      <c r="J17" s="70">
        <v>51.92</v>
      </c>
    </row>
    <row r="18" spans="1:12" ht="15.75" thickTop="1" thickBot="1">
      <c r="A18" s="182">
        <v>11</v>
      </c>
      <c r="B18" s="209"/>
      <c r="C18" s="69" t="s">
        <v>931</v>
      </c>
      <c r="D18" s="70">
        <f t="shared" ref="D18:I18" si="10">D348</f>
        <v>0</v>
      </c>
      <c r="E18" s="70">
        <f t="shared" si="10"/>
        <v>0</v>
      </c>
      <c r="F18" s="70">
        <f t="shared" si="10"/>
        <v>0</v>
      </c>
      <c r="G18" s="70">
        <f>G348</f>
        <v>237.43</v>
      </c>
      <c r="H18" s="70">
        <f t="shared" si="10"/>
        <v>10.47</v>
      </c>
      <c r="I18" s="70">
        <f t="shared" si="10"/>
        <v>196.42999999999998</v>
      </c>
      <c r="J18" s="70">
        <f t="shared" ref="J18:J45" si="11">SUM(D18:I18)</f>
        <v>444.33</v>
      </c>
      <c r="L18" s="72">
        <f>SUM(J8:J18)</f>
        <v>4929.17</v>
      </c>
    </row>
    <row r="19" spans="1:12" ht="15" thickBot="1">
      <c r="A19" s="182">
        <v>12</v>
      </c>
      <c r="B19" s="210" t="s">
        <v>932</v>
      </c>
      <c r="C19" s="69" t="s">
        <v>933</v>
      </c>
      <c r="D19" s="70">
        <f t="shared" ref="D19" si="12">D492</f>
        <v>0</v>
      </c>
      <c r="E19" s="70">
        <f>E492</f>
        <v>155.45000000000002</v>
      </c>
      <c r="F19" s="70">
        <f>F492</f>
        <v>176.28</v>
      </c>
      <c r="G19" s="70">
        <f>G492</f>
        <v>324.87999999999994</v>
      </c>
      <c r="H19" s="70">
        <f>H492</f>
        <v>234.48000000000002</v>
      </c>
      <c r="I19" s="70">
        <f>I492</f>
        <v>0</v>
      </c>
      <c r="J19" s="70">
        <f t="shared" si="11"/>
        <v>891.08999999999992</v>
      </c>
    </row>
    <row r="20" spans="1:12" ht="15" thickBot="1">
      <c r="A20" s="182">
        <v>13</v>
      </c>
      <c r="B20" s="210"/>
      <c r="C20" s="69" t="s">
        <v>517</v>
      </c>
      <c r="D20" s="70">
        <f t="shared" ref="D20:E20" si="13">D527</f>
        <v>0</v>
      </c>
      <c r="E20" s="70">
        <f t="shared" si="13"/>
        <v>42.89</v>
      </c>
      <c r="F20" s="70">
        <f>F527</f>
        <v>302.14000000000004</v>
      </c>
      <c r="G20" s="70">
        <f>G527</f>
        <v>57.400000000000006</v>
      </c>
      <c r="H20" s="70">
        <f>H527</f>
        <v>179.08999999999997</v>
      </c>
      <c r="I20" s="70">
        <f>I527</f>
        <v>0</v>
      </c>
      <c r="J20" s="70">
        <f t="shared" si="11"/>
        <v>581.52</v>
      </c>
    </row>
    <row r="21" spans="1:12" ht="15" thickBot="1">
      <c r="A21" s="182">
        <v>14</v>
      </c>
      <c r="B21" s="210"/>
      <c r="C21" s="69" t="s">
        <v>934</v>
      </c>
      <c r="D21" s="70">
        <f t="shared" ref="D21:I21" si="14">D555</f>
        <v>0</v>
      </c>
      <c r="E21" s="70">
        <f t="shared" si="14"/>
        <v>0</v>
      </c>
      <c r="F21" s="70">
        <f t="shared" si="14"/>
        <v>263.8</v>
      </c>
      <c r="G21" s="70">
        <f>G555</f>
        <v>78.260000000000005</v>
      </c>
      <c r="H21" s="70">
        <f t="shared" si="14"/>
        <v>0</v>
      </c>
      <c r="I21" s="70">
        <f t="shared" si="14"/>
        <v>0</v>
      </c>
      <c r="J21" s="70">
        <f t="shared" si="11"/>
        <v>342.06</v>
      </c>
    </row>
    <row r="22" spans="1:12" ht="15" thickBot="1">
      <c r="A22" s="182">
        <v>15</v>
      </c>
      <c r="B22" s="210"/>
      <c r="C22" s="69" t="s">
        <v>579</v>
      </c>
      <c r="D22" s="70">
        <f t="shared" ref="D22:I22" si="15">D625</f>
        <v>129.6</v>
      </c>
      <c r="E22" s="70">
        <f t="shared" si="15"/>
        <v>49.8</v>
      </c>
      <c r="F22" s="70">
        <f t="shared" si="15"/>
        <v>465.20000000000005</v>
      </c>
      <c r="G22" s="70">
        <f>G625</f>
        <v>275.89999999999998</v>
      </c>
      <c r="H22" s="70">
        <f t="shared" si="15"/>
        <v>149.85000000000002</v>
      </c>
      <c r="I22" s="70">
        <f t="shared" si="15"/>
        <v>0</v>
      </c>
      <c r="J22" s="70">
        <f t="shared" si="11"/>
        <v>1070.3499999999999</v>
      </c>
    </row>
    <row r="23" spans="1:12" ht="15" thickBot="1">
      <c r="A23" s="182">
        <v>16</v>
      </c>
      <c r="B23" s="210"/>
      <c r="C23" s="69" t="s">
        <v>1341</v>
      </c>
      <c r="D23" s="70">
        <v>37.89</v>
      </c>
      <c r="E23" s="70">
        <f t="shared" ref="E23:I23" si="16">E706</f>
        <v>96.77000000000001</v>
      </c>
      <c r="F23" s="70">
        <f t="shared" si="16"/>
        <v>477.05999999999983</v>
      </c>
      <c r="G23" s="70">
        <f>G706</f>
        <v>328.69</v>
      </c>
      <c r="H23" s="70">
        <f t="shared" si="16"/>
        <v>0</v>
      </c>
      <c r="I23" s="70">
        <f t="shared" si="16"/>
        <v>0</v>
      </c>
      <c r="J23" s="70">
        <f t="shared" si="11"/>
        <v>940.40999999999985</v>
      </c>
    </row>
    <row r="24" spans="1:12" s="53" customFormat="1" ht="15" thickBot="1">
      <c r="A24" s="182">
        <v>17</v>
      </c>
      <c r="B24" s="210"/>
      <c r="C24" s="69" t="s">
        <v>623</v>
      </c>
      <c r="D24" s="70">
        <f t="shared" ref="D24:I24" ca="1" si="17">D715</f>
        <v>0</v>
      </c>
      <c r="E24" s="70">
        <f t="shared" ca="1" si="17"/>
        <v>0</v>
      </c>
      <c r="F24" s="70">
        <f t="shared" ca="1" si="17"/>
        <v>0</v>
      </c>
      <c r="G24" s="70">
        <f ca="1">G715</f>
        <v>6.5</v>
      </c>
      <c r="H24" s="70">
        <f t="shared" ca="1" si="17"/>
        <v>168.76</v>
      </c>
      <c r="I24" s="70">
        <f t="shared" ca="1" si="17"/>
        <v>0</v>
      </c>
      <c r="J24" s="70">
        <f t="shared" ca="1" si="11"/>
        <v>175.26</v>
      </c>
    </row>
    <row r="25" spans="1:12" ht="15" thickBot="1">
      <c r="A25" s="182">
        <v>18</v>
      </c>
      <c r="B25" s="210"/>
      <c r="C25" s="69" t="s">
        <v>935</v>
      </c>
      <c r="D25" s="70">
        <f t="shared" ref="D25:I25" si="18">D735</f>
        <v>0</v>
      </c>
      <c r="E25" s="70">
        <f t="shared" si="18"/>
        <v>0</v>
      </c>
      <c r="F25" s="70">
        <f t="shared" si="18"/>
        <v>38.03</v>
      </c>
      <c r="G25" s="70">
        <f>G735</f>
        <v>79.030000000000015</v>
      </c>
      <c r="H25" s="70">
        <f t="shared" si="18"/>
        <v>139.53</v>
      </c>
      <c r="I25" s="70">
        <f t="shared" si="18"/>
        <v>0</v>
      </c>
      <c r="J25" s="70">
        <f t="shared" si="11"/>
        <v>256.59000000000003</v>
      </c>
      <c r="L25" s="72">
        <f>L18+J19+J20+J21+J22+J23+J25</f>
        <v>9011.19</v>
      </c>
    </row>
    <row r="26" spans="1:12" ht="15" thickBot="1">
      <c r="A26" s="182">
        <v>19</v>
      </c>
      <c r="B26" s="210" t="s">
        <v>936</v>
      </c>
      <c r="C26" s="69" t="s">
        <v>931</v>
      </c>
      <c r="D26" s="70">
        <f t="shared" ref="D26:I26" si="19">D756</f>
        <v>0</v>
      </c>
      <c r="E26" s="70">
        <f t="shared" si="19"/>
        <v>0</v>
      </c>
      <c r="F26" s="70">
        <f t="shared" si="19"/>
        <v>0</v>
      </c>
      <c r="G26" s="70">
        <f>G756</f>
        <v>128.41000000000003</v>
      </c>
      <c r="H26" s="70">
        <f t="shared" si="19"/>
        <v>0</v>
      </c>
      <c r="I26" s="70">
        <f t="shared" si="19"/>
        <v>110.56</v>
      </c>
      <c r="J26" s="70">
        <f t="shared" si="11"/>
        <v>238.97000000000003</v>
      </c>
    </row>
    <row r="27" spans="1:12" ht="15" thickBot="1">
      <c r="A27" s="182">
        <v>20</v>
      </c>
      <c r="B27" s="210"/>
      <c r="C27" s="69" t="s">
        <v>629</v>
      </c>
      <c r="D27" s="70">
        <f t="shared" ref="D27:I27" si="20">D789</f>
        <v>0</v>
      </c>
      <c r="E27" s="70">
        <f t="shared" si="20"/>
        <v>0</v>
      </c>
      <c r="F27" s="70">
        <f t="shared" si="20"/>
        <v>215.04999999999998</v>
      </c>
      <c r="G27" s="70">
        <f>G789</f>
        <v>105.73</v>
      </c>
      <c r="H27" s="70">
        <f t="shared" si="20"/>
        <v>0</v>
      </c>
      <c r="I27" s="70">
        <f t="shared" si="20"/>
        <v>108.37</v>
      </c>
      <c r="J27" s="70">
        <f t="shared" si="11"/>
        <v>429.15</v>
      </c>
    </row>
    <row r="28" spans="1:12" ht="15" thickBot="1">
      <c r="A28" s="182">
        <v>21</v>
      </c>
      <c r="B28" s="210"/>
      <c r="C28" s="69" t="s">
        <v>937</v>
      </c>
      <c r="D28" s="70">
        <f t="shared" ref="D28:I28" si="21">D824</f>
        <v>0</v>
      </c>
      <c r="E28" s="70">
        <f t="shared" si="21"/>
        <v>18.93</v>
      </c>
      <c r="F28" s="70">
        <f t="shared" si="21"/>
        <v>245.02</v>
      </c>
      <c r="G28" s="70">
        <f>G824</f>
        <v>45.230000000000004</v>
      </c>
      <c r="H28" s="70">
        <f t="shared" si="21"/>
        <v>0</v>
      </c>
      <c r="I28" s="70">
        <f t="shared" si="21"/>
        <v>95.61</v>
      </c>
      <c r="J28" s="70">
        <f t="shared" si="11"/>
        <v>404.79</v>
      </c>
    </row>
    <row r="29" spans="1:12" ht="15" thickBot="1">
      <c r="A29" s="182">
        <v>22</v>
      </c>
      <c r="B29" s="211" t="s">
        <v>938</v>
      </c>
      <c r="C29" s="69" t="s">
        <v>939</v>
      </c>
      <c r="D29" s="70">
        <f t="shared" ref="D29:I29" si="22">D850</f>
        <v>0</v>
      </c>
      <c r="E29" s="70">
        <f t="shared" si="22"/>
        <v>0</v>
      </c>
      <c r="F29" s="70">
        <f t="shared" si="22"/>
        <v>118.79999999999998</v>
      </c>
      <c r="G29" s="70">
        <f>G850</f>
        <v>108.83000000000001</v>
      </c>
      <c r="H29" s="70">
        <f t="shared" si="22"/>
        <v>156.5</v>
      </c>
      <c r="I29" s="70">
        <f t="shared" si="22"/>
        <v>6.25</v>
      </c>
      <c r="J29" s="70">
        <f t="shared" si="11"/>
        <v>390.38</v>
      </c>
    </row>
    <row r="30" spans="1:12" ht="15" thickBot="1">
      <c r="A30" s="182">
        <v>23</v>
      </c>
      <c r="B30" s="211"/>
      <c r="C30" s="75" t="s">
        <v>629</v>
      </c>
      <c r="D30" s="76">
        <f t="shared" ref="D30:I30" si="23">D876</f>
        <v>0</v>
      </c>
      <c r="E30" s="76">
        <f t="shared" si="23"/>
        <v>0</v>
      </c>
      <c r="F30" s="76">
        <f t="shared" si="23"/>
        <v>187.33</v>
      </c>
      <c r="G30" s="76">
        <f>G876</f>
        <v>13.73</v>
      </c>
      <c r="H30" s="76">
        <f t="shared" si="23"/>
        <v>149.32</v>
      </c>
      <c r="I30" s="76">
        <f t="shared" si="23"/>
        <v>12.45</v>
      </c>
      <c r="J30" s="76">
        <f t="shared" si="11"/>
        <v>362.83</v>
      </c>
    </row>
    <row r="31" spans="1:12" ht="15" thickBot="1">
      <c r="A31" s="182">
        <v>24</v>
      </c>
      <c r="B31" s="211"/>
      <c r="C31" s="75" t="s">
        <v>937</v>
      </c>
      <c r="D31" s="76">
        <f t="shared" ref="D31:I31" si="24">D905</f>
        <v>0</v>
      </c>
      <c r="E31" s="76">
        <f t="shared" si="24"/>
        <v>18.7</v>
      </c>
      <c r="F31" s="76">
        <f t="shared" si="24"/>
        <v>172</v>
      </c>
      <c r="G31" s="76">
        <f>G905</f>
        <v>216</v>
      </c>
      <c r="H31" s="76">
        <f t="shared" si="24"/>
        <v>0</v>
      </c>
      <c r="I31" s="76">
        <f t="shared" si="24"/>
        <v>12.45</v>
      </c>
      <c r="J31" s="76">
        <f t="shared" si="11"/>
        <v>419.15</v>
      </c>
    </row>
    <row r="32" spans="1:12" ht="15" thickBot="1">
      <c r="A32" s="182">
        <v>25</v>
      </c>
      <c r="B32" s="211"/>
      <c r="C32" s="77" t="s">
        <v>940</v>
      </c>
      <c r="D32" s="78">
        <f t="shared" ref="D32:I32" si="25">D933</f>
        <v>0</v>
      </c>
      <c r="E32" s="78">
        <f t="shared" si="25"/>
        <v>0</v>
      </c>
      <c r="F32" s="78">
        <f t="shared" si="25"/>
        <v>138</v>
      </c>
      <c r="G32" s="78">
        <f>G933</f>
        <v>303.7</v>
      </c>
      <c r="H32" s="78">
        <f t="shared" si="25"/>
        <v>0</v>
      </c>
      <c r="I32" s="78">
        <f t="shared" si="25"/>
        <v>44.86</v>
      </c>
      <c r="J32" s="78">
        <f t="shared" si="11"/>
        <v>486.56</v>
      </c>
    </row>
    <row r="33" spans="1:12" ht="15" thickBot="1">
      <c r="A33" s="182">
        <v>26</v>
      </c>
      <c r="B33" s="73" t="s">
        <v>1064</v>
      </c>
      <c r="C33" s="75" t="s">
        <v>1064</v>
      </c>
      <c r="D33" s="76">
        <f t="shared" ref="D33:I33" si="26">D959</f>
        <v>0</v>
      </c>
      <c r="E33" s="76">
        <f t="shared" si="26"/>
        <v>0</v>
      </c>
      <c r="F33" s="76">
        <f t="shared" si="26"/>
        <v>0</v>
      </c>
      <c r="G33" s="76">
        <f>G959</f>
        <v>225.59999999999997</v>
      </c>
      <c r="H33" s="76">
        <f t="shared" si="26"/>
        <v>69</v>
      </c>
      <c r="I33" s="76">
        <f t="shared" si="26"/>
        <v>0</v>
      </c>
      <c r="J33" s="79">
        <f t="shared" si="11"/>
        <v>294.59999999999997</v>
      </c>
    </row>
    <row r="34" spans="1:12" ht="15" thickBot="1">
      <c r="A34" s="182">
        <v>27</v>
      </c>
      <c r="B34" s="73" t="s">
        <v>941</v>
      </c>
      <c r="C34" s="75" t="s">
        <v>942</v>
      </c>
      <c r="D34" s="76">
        <v>0</v>
      </c>
      <c r="E34" s="76">
        <v>0</v>
      </c>
      <c r="F34" s="76">
        <f>F1001</f>
        <v>34.119999999999997</v>
      </c>
      <c r="G34" s="76">
        <f>G1001</f>
        <v>27.669999999999998</v>
      </c>
      <c r="H34" s="76">
        <v>0</v>
      </c>
      <c r="I34" s="76">
        <v>0</v>
      </c>
      <c r="J34" s="79">
        <f t="shared" si="11"/>
        <v>61.789999999999992</v>
      </c>
    </row>
    <row r="35" spans="1:12" ht="15" thickBot="1">
      <c r="A35" s="182">
        <v>28</v>
      </c>
      <c r="B35" s="73" t="s">
        <v>943</v>
      </c>
      <c r="C35" s="75" t="s">
        <v>944</v>
      </c>
      <c r="D35" s="76">
        <f t="shared" ref="D35:I35" si="27">D986</f>
        <v>0</v>
      </c>
      <c r="E35" s="76">
        <f t="shared" si="27"/>
        <v>0</v>
      </c>
      <c r="F35" s="76">
        <f t="shared" si="27"/>
        <v>141.50000000000003</v>
      </c>
      <c r="G35" s="76">
        <f>G986</f>
        <v>152.9</v>
      </c>
      <c r="H35" s="76">
        <f t="shared" si="27"/>
        <v>0</v>
      </c>
      <c r="I35" s="76">
        <f t="shared" si="27"/>
        <v>0</v>
      </c>
      <c r="J35" s="79">
        <f t="shared" si="11"/>
        <v>294.40000000000003</v>
      </c>
    </row>
    <row r="36" spans="1:12" ht="15" thickBot="1">
      <c r="A36" s="182">
        <v>29</v>
      </c>
      <c r="B36" s="211" t="s">
        <v>945</v>
      </c>
      <c r="C36" s="75" t="s">
        <v>197</v>
      </c>
      <c r="D36" s="76">
        <f t="shared" ref="D36:E36" si="28">D1032</f>
        <v>0</v>
      </c>
      <c r="E36" s="76">
        <f t="shared" si="28"/>
        <v>0</v>
      </c>
      <c r="F36" s="76">
        <f>F1032</f>
        <v>0</v>
      </c>
      <c r="G36" s="76">
        <f>G1032</f>
        <v>379.28000000000003</v>
      </c>
      <c r="H36" s="76">
        <f>H1032</f>
        <v>0</v>
      </c>
      <c r="I36" s="76">
        <f>I1032</f>
        <v>193.5</v>
      </c>
      <c r="J36" s="79">
        <f t="shared" si="11"/>
        <v>572.78</v>
      </c>
    </row>
    <row r="37" spans="1:12" ht="15" thickBot="1">
      <c r="A37" s="182">
        <v>30</v>
      </c>
      <c r="B37" s="212"/>
      <c r="C37" s="75" t="s">
        <v>1052</v>
      </c>
      <c r="D37" s="76">
        <f t="shared" ref="D37:I37" si="29">D1063</f>
        <v>0</v>
      </c>
      <c r="E37" s="76">
        <f t="shared" si="29"/>
        <v>0</v>
      </c>
      <c r="F37" s="76">
        <f t="shared" si="29"/>
        <v>333</v>
      </c>
      <c r="G37" s="76">
        <f>G1063</f>
        <v>149.60000000000002</v>
      </c>
      <c r="H37" s="76">
        <f t="shared" si="29"/>
        <v>0</v>
      </c>
      <c r="I37" s="76">
        <f t="shared" si="29"/>
        <v>151.26999999999998</v>
      </c>
      <c r="J37" s="79">
        <f t="shared" si="11"/>
        <v>633.87</v>
      </c>
    </row>
    <row r="38" spans="1:12" ht="15" thickBot="1">
      <c r="A38" s="182">
        <v>31</v>
      </c>
      <c r="B38" s="212"/>
      <c r="C38" s="75" t="s">
        <v>1078</v>
      </c>
      <c r="D38" s="76">
        <f t="shared" ref="D38:E38" si="30">D1079</f>
        <v>0</v>
      </c>
      <c r="E38" s="76">
        <f t="shared" si="30"/>
        <v>0</v>
      </c>
      <c r="F38" s="76">
        <f>F1079</f>
        <v>11.9</v>
      </c>
      <c r="G38" s="76">
        <f>G1079</f>
        <v>93.6</v>
      </c>
      <c r="H38" s="76">
        <f>H1079</f>
        <v>52.2</v>
      </c>
      <c r="I38" s="76">
        <f>I1079</f>
        <v>0</v>
      </c>
      <c r="J38" s="79">
        <f t="shared" si="11"/>
        <v>157.69999999999999</v>
      </c>
    </row>
    <row r="39" spans="1:12" ht="15" thickBot="1">
      <c r="A39" s="182">
        <v>32</v>
      </c>
      <c r="B39" s="212"/>
      <c r="C39" s="75" t="s">
        <v>1264</v>
      </c>
      <c r="D39" s="76">
        <f t="shared" ref="D39" si="31">D1114</f>
        <v>0</v>
      </c>
      <c r="E39" s="76">
        <f>E1114</f>
        <v>28.3</v>
      </c>
      <c r="F39" s="76">
        <f>F1114</f>
        <v>284.39999999999998</v>
      </c>
      <c r="G39" s="76">
        <f>G1114</f>
        <v>124.5</v>
      </c>
      <c r="H39" s="76">
        <f>H1114</f>
        <v>0</v>
      </c>
      <c r="I39" s="76">
        <f>I1114</f>
        <v>0</v>
      </c>
      <c r="J39" s="79">
        <f t="shared" si="11"/>
        <v>437.2</v>
      </c>
    </row>
    <row r="40" spans="1:12" ht="15" thickBot="1">
      <c r="A40" s="182">
        <v>33</v>
      </c>
      <c r="B40" s="212"/>
      <c r="C40" s="75" t="s">
        <v>1267</v>
      </c>
      <c r="D40" s="76">
        <f t="shared" ref="D40" si="32">D1152</f>
        <v>0</v>
      </c>
      <c r="E40" s="76">
        <f>E1152</f>
        <v>28.5</v>
      </c>
      <c r="F40" s="76">
        <f>F1152</f>
        <v>379.29999999999995</v>
      </c>
      <c r="G40" s="76">
        <f>G1152</f>
        <v>141.30000000000001</v>
      </c>
      <c r="H40" s="76">
        <f>H1152</f>
        <v>0</v>
      </c>
      <c r="I40" s="76">
        <f>I1152</f>
        <v>0</v>
      </c>
      <c r="J40" s="79">
        <f t="shared" si="11"/>
        <v>549.09999999999991</v>
      </c>
    </row>
    <row r="41" spans="1:12" ht="15" thickBot="1">
      <c r="A41" s="182">
        <v>34</v>
      </c>
      <c r="B41" s="212"/>
      <c r="C41" s="75" t="s">
        <v>1270</v>
      </c>
      <c r="D41" s="76">
        <f t="shared" ref="D41:I41" si="33">D1164</f>
        <v>0</v>
      </c>
      <c r="E41" s="76">
        <f>E1164</f>
        <v>0</v>
      </c>
      <c r="F41" s="76">
        <f>F1164</f>
        <v>12.2</v>
      </c>
      <c r="G41" s="76">
        <f>G1164</f>
        <v>40.5</v>
      </c>
      <c r="H41" s="76">
        <f>H1164</f>
        <v>0</v>
      </c>
      <c r="I41" s="76">
        <f t="shared" si="33"/>
        <v>0</v>
      </c>
      <c r="J41" s="79">
        <f t="shared" si="11"/>
        <v>52.7</v>
      </c>
    </row>
    <row r="42" spans="1:12" s="53" customFormat="1" ht="15" thickBot="1">
      <c r="A42" s="182">
        <v>35</v>
      </c>
      <c r="B42" s="212"/>
      <c r="C42" s="170" t="s">
        <v>1275</v>
      </c>
      <c r="D42" s="76">
        <f t="shared" ref="D42:I42" si="34">D1196</f>
        <v>0</v>
      </c>
      <c r="E42" s="76">
        <f t="shared" si="34"/>
        <v>0</v>
      </c>
      <c r="F42" s="76">
        <f t="shared" si="34"/>
        <v>402</v>
      </c>
      <c r="G42" s="76">
        <f>G1196</f>
        <v>78.899999999999991</v>
      </c>
      <c r="H42" s="76">
        <f t="shared" si="34"/>
        <v>0</v>
      </c>
      <c r="I42" s="76">
        <f t="shared" si="34"/>
        <v>0</v>
      </c>
      <c r="J42" s="79">
        <f t="shared" si="11"/>
        <v>480.9</v>
      </c>
    </row>
    <row r="43" spans="1:12" s="53" customFormat="1" ht="15" thickBot="1">
      <c r="A43" s="182">
        <v>36</v>
      </c>
      <c r="B43" s="213"/>
      <c r="C43" s="167" t="s">
        <v>1232</v>
      </c>
      <c r="D43" s="76">
        <f t="shared" ref="D43:I43" si="35">D1230</f>
        <v>0</v>
      </c>
      <c r="E43" s="76">
        <f t="shared" si="35"/>
        <v>0</v>
      </c>
      <c r="F43" s="76">
        <f>F1230</f>
        <v>21.2</v>
      </c>
      <c r="G43" s="76">
        <f>G1230</f>
        <v>103.39999999999999</v>
      </c>
      <c r="H43" s="76">
        <f>H1230</f>
        <v>191.45000000000002</v>
      </c>
      <c r="I43" s="76">
        <f t="shared" si="35"/>
        <v>0</v>
      </c>
      <c r="J43" s="79">
        <f t="shared" si="11"/>
        <v>316.05</v>
      </c>
    </row>
    <row r="44" spans="1:12" ht="15" thickBot="1">
      <c r="A44" s="182">
        <v>37</v>
      </c>
      <c r="B44" s="206" t="s">
        <v>946</v>
      </c>
      <c r="C44" s="75" t="s">
        <v>629</v>
      </c>
      <c r="D44" s="76">
        <f t="shared" ref="D44:I44" si="36">D1249</f>
        <v>0</v>
      </c>
      <c r="E44" s="76">
        <f t="shared" si="36"/>
        <v>0</v>
      </c>
      <c r="F44" s="76">
        <f t="shared" si="36"/>
        <v>0</v>
      </c>
      <c r="G44" s="76">
        <f>G1249</f>
        <v>92.6</v>
      </c>
      <c r="H44" s="76">
        <f t="shared" si="36"/>
        <v>18</v>
      </c>
      <c r="I44" s="76">
        <f t="shared" si="36"/>
        <v>0</v>
      </c>
      <c r="J44" s="79">
        <f t="shared" si="11"/>
        <v>110.6</v>
      </c>
    </row>
    <row r="45" spans="1:12" ht="15" thickBot="1">
      <c r="A45" s="182">
        <v>38</v>
      </c>
      <c r="B45" s="206"/>
      <c r="C45" s="80" t="s">
        <v>947</v>
      </c>
      <c r="D45" s="81">
        <f t="shared" ref="D45:I45" si="37">D1266</f>
        <v>0</v>
      </c>
      <c r="E45" s="81">
        <f t="shared" si="37"/>
        <v>0</v>
      </c>
      <c r="F45" s="81">
        <f t="shared" si="37"/>
        <v>0</v>
      </c>
      <c r="G45" s="81">
        <f>G1266</f>
        <v>47.800000000000004</v>
      </c>
      <c r="H45" s="81">
        <f t="shared" si="37"/>
        <v>5.8</v>
      </c>
      <c r="I45" s="81">
        <f t="shared" si="37"/>
        <v>0</v>
      </c>
      <c r="J45" s="82">
        <f t="shared" si="11"/>
        <v>53.6</v>
      </c>
    </row>
    <row r="46" spans="1:12" ht="15" thickTop="1">
      <c r="A46" s="207" t="s">
        <v>948</v>
      </c>
      <c r="B46" s="207"/>
      <c r="C46" s="207"/>
      <c r="D46" s="83"/>
      <c r="E46" s="83"/>
      <c r="F46" s="83"/>
      <c r="G46" s="83"/>
      <c r="H46" s="84"/>
      <c r="I46" s="84"/>
      <c r="J46" s="83"/>
    </row>
    <row r="47" spans="1:12" ht="15" thickBot="1">
      <c r="A47" s="208" t="s">
        <v>886</v>
      </c>
      <c r="B47" s="208"/>
      <c r="C47" s="208"/>
      <c r="D47" s="85">
        <f ca="1">SUM(D8:D45)</f>
        <v>167.49</v>
      </c>
      <c r="E47" s="85">
        <f ca="1">SUM(E8:E46)</f>
        <v>729.05999999999983</v>
      </c>
      <c r="F47" s="85">
        <f ca="1">SUM(F8:F46)</f>
        <v>6713.56</v>
      </c>
      <c r="G47" s="85">
        <f ca="1">SUM(G8:G45)</f>
        <v>5202.8100000000004</v>
      </c>
      <c r="H47" s="86">
        <f ca="1">SUM(H8:H45)</f>
        <v>2057.0100000000002</v>
      </c>
      <c r="I47" s="86">
        <f ca="1">I8+I9+I10+I11+I12+I13+I14+I15+I16+I17+I18+I19+I20+I21+I22+I23+I24+I25+I26+I27+I28+I29+I30+I31+I32+I33+I34+I35+I36+I37+I38+I39+I40+I41+I42+I43+I44+I45</f>
        <v>1063.6400000000001</v>
      </c>
      <c r="J47" s="85">
        <f ca="1">I47+H47+G47+F47+E47+D47</f>
        <v>15933.57</v>
      </c>
      <c r="L47" s="72">
        <f ca="1">J47-'[1]Zestawienie pow.'!$J$45</f>
        <v>732.01999999999862</v>
      </c>
    </row>
    <row r="48" spans="1:12">
      <c r="D48" s="87" t="s">
        <v>949</v>
      </c>
      <c r="E48" s="88" t="s">
        <v>950</v>
      </c>
      <c r="F48" s="72"/>
      <c r="H48" s="87" t="s">
        <v>951</v>
      </c>
      <c r="I48" s="87" t="s">
        <v>952</v>
      </c>
      <c r="J48" s="72"/>
      <c r="L48" s="72">
        <f ca="1">J24-L47</f>
        <v>-530.86999999999864</v>
      </c>
    </row>
    <row r="49" spans="1:12">
      <c r="D49" s="87"/>
      <c r="E49" s="88" t="s">
        <v>953</v>
      </c>
      <c r="F49" s="72">
        <f>F65+F66+F67+F68+F69+F70+F71+F72+F73+F74+F75+F76+F80+F82+F83+F84+F85+F87+F88+F89+F90+F99+F100+F101+F102+F103+F105+F106+F107+F108+F109+F110+F111+F115+F120+F121+F122+F123+F124+F133+F134+F135+F136+F137+F140+F141+F144+F148+F149+F151+F152+F153+F154+F155+F156+F157+F158+F159+F160+F161+F162+F164+F165+F166+F175+F176+F177+F178+F179+F186+F187+F188+F189+F190+F191+F192+F193+F194+F195+F198+F199+F200+F201+F202+F203+F209+F210+F211+F219+F220+F221+F222+F229+F231+F236+F238+F239+F240+F241+F242+F243+F245+F246+F247+F248+F249+F250+F251+F258+F259+F260+F264+F271+F274+F275+F276+F282+F283+F284+F285+F286+F287+F289+F292+F293+F294+F295+F296+F297+F298+F300+F301+F302+F428+F429+F430+F436+F446+F450+F451+F457+F458+F459+F471+F476+F486+F487+F488+F499+F500+F501+F502+F505+F508+F511+F512+F514+F515+F517+F519+F522+F524+F525+F526+F538+F541+F543+F544+F545+F546+F547+F548+F549+F550+F554+F565+F566+F567+F568+F570+F571+F572+F573+F574+F575+F576+F580+F581+F583+F584+F587+F590+F591+F597+F598+F606+F607+F634+F635+F636+F637+F638+F639+F640+F641+F642+F644+F645+F646+F647+F648+F649+F651+F652+F653+F654+F655+F657+F659+F661+F662+F664+F669+F670+F671+F672+F673+F674+F675+F676+F677+F678+F680+F681+F687+F690+F691+F694+F697+F698+F699+F700+F701+F730+F731+F732+F767+F769+F800+F801+F802+F803+F805+F808+F809+F810+F813+F814+F815+F816+F817+F818+F819+F820+F821+F822+F834+F835+F836+F837+F838+F839+F840+F842+F843+F844+F846+F967+F968+F969+F970+F972+F975+F976+F977+F978+F979+F980+F981+F994+F996+F998+F1038+F1039+F1040+F1042+F1043+F1044+F1048+F1050+F1051+F1052+F1053+F1054+F1061+F1071+F1073+F1085+F1086+F1087+F1088+F1089+F1090+F1091+F1092+F1093+F1097+F1099+F1102+F1105+F1106+F1111+F1120+F1124+F1125+F1128+F1129+F1130+F1131+F1132+F1133+F1134+F1135+F1136+F1140+F1142+F1144+F1151+F1163+F1171+F1172+F1173+F1174+F1176+F1179+F1180+F1181+F1182+F1183+F1184+F1185+F1186+F1187+F1188+F1189+F1190+F1193+F1213</f>
        <v>5936.1600000000017</v>
      </c>
      <c r="J49" s="72"/>
    </row>
    <row r="50" spans="1:12">
      <c r="D50" s="87"/>
      <c r="E50" s="88" t="s">
        <v>954</v>
      </c>
      <c r="F50" s="89">
        <f>F79+F86+F267+F277+F775+F776+F777+F778+F779+F781+F783+F784+F785+F786+F787+F788+ F857+F858+F859+F860+F861+F862+F866+F867+F868+F869+F870+F871+F872+F905+F933+F959+F1208+F632</f>
        <v>777.4</v>
      </c>
      <c r="J50" s="72"/>
    </row>
    <row r="51" spans="1:12">
      <c r="D51" s="87"/>
      <c r="E51" s="88"/>
      <c r="F51" s="87" t="s">
        <v>955</v>
      </c>
      <c r="G51" s="72">
        <f>G77+G78+G112+G113+G114+G118+G145+G163+G180+G197+G205+G206+G208+G224+G226+G233+G234+G244+G261+G266+G270+G288+G290+G291+G313+G332+G333+G335+G336+G337+G338+G339+G340+G341+G342+G345+G432+G433+G437+G439+G440+G441+G442+G444+G445+G453+G454+G465+G466+G467+G470+G472+G473+G477+G478+G479+G480+G482+G483+G484+G485+G489+G490+G503+G504+G506+G510+G520+G536+G537+G539+G542+G585+G592+G593+G594+G595+G600+G601+G602+G603+G604+G605+G608+G609+G610+G611+G612+G618+G619+G620+G621+G622+G633+G650+G656+G660+G683+G684+G685+G686+G688+G692+G696+G704+G705+G713+G723+G724+G725+G726+G728+G729+G733+G744+G745+G746+G747+G749+G798+G799+G804+G806+G807+G957+G958+G1072+G1070+G1098+G1109+G1141+G1159+G1161+G1162+G1175+G1191+G1210+G1211+G1212+G1214+G1215+G1216+G1221+G1229</f>
        <v>1716.84</v>
      </c>
      <c r="J51" s="72"/>
    </row>
    <row r="52" spans="1:12">
      <c r="D52" s="87"/>
      <c r="E52" s="88"/>
      <c r="F52" s="88" t="s">
        <v>956</v>
      </c>
      <c r="G52" s="187">
        <f>G104+G142+G143+G146+G147+G183+G184+G232+G235+G268+G273+G278+G279+G280+G344+G431+G434+G435+G438+G443+G447+G460+G468+G507+G540+G563+G616+G617+G666+G668+G702+G703+G765+G766+G768+G770+G771+G772+G773+G774+G833+G841+G845+G863+G864+G874+G890+G891+G897+G898+G902+G903+G913+G914+G916+G917+G921+G930+G940+G941+G942+G943+G945+G946+G947+G948+G949+G950+G951+G952+G953+G954+G955+G971+G973+G982+G983+G984+G985+G995+G997+G1000+G1021+G1022+G1023+G1027+G1028+G1029+G1030+G1031+G1041+G1046+G1047+G1055+G1056+G1057+G1075+G1076+G1077+G1078+G1096+G1101+G1107+G1108+G1110+G1112+G1113+G1121+G1122+G1123+G1139+G1146+G1147+G1148+G1149+G1150+G1160+G1178+G1194+G1195+G1206+G1207+G1222+G1224+G1225</f>
        <v>2079.2199999999998</v>
      </c>
      <c r="H52" s="72">
        <v>1866.04</v>
      </c>
      <c r="I52" s="88" t="s">
        <v>951</v>
      </c>
      <c r="J52" s="72"/>
    </row>
    <row r="53" spans="1:12">
      <c r="D53" s="87"/>
      <c r="E53" s="88"/>
      <c r="F53" s="88" t="s">
        <v>957</v>
      </c>
      <c r="G53" s="90">
        <f>G663+G665+G667+G695+G98+G117+G150+G167+G185+G204+G207+G223+G228+G237+G263+G265+G272+G299+G314+G330+G331+G357+G358+G360+G361+G362+G363+G364+G366+G367+G368+G420+G449+G455+G521+G535+G551+G552+G553+G564+G569+G599+G613+G614+G635+G636+G748+G750+G751+G752+G754+G780+G812+G823+G889+G915+G918+G922+G925+G926+G927+G928+G966+G974+G1058+G1059+G1060+G1074+G1100+G1103+G1104+G1126+G1127+G1143+G1145+G1177+G1192+G1249+G1266</f>
        <v>1167.9499999999996</v>
      </c>
      <c r="H53" s="151">
        <f>H356+H359</f>
        <v>22.21</v>
      </c>
      <c r="I53" s="87" t="s">
        <v>1053</v>
      </c>
      <c r="J53" s="72"/>
      <c r="L53" s="72">
        <f ca="1">H47-H53-H54</f>
        <v>1866.0400000000002</v>
      </c>
    </row>
    <row r="54" spans="1:12">
      <c r="D54" s="87"/>
      <c r="E54" s="88"/>
      <c r="F54" s="88" t="s">
        <v>958</v>
      </c>
      <c r="G54" s="155">
        <f>G1010+G1011+G1012+G1013+G1014+G1015+G1016+G1017+G1019</f>
        <v>238.8</v>
      </c>
      <c r="H54" s="169">
        <v>168.76</v>
      </c>
      <c r="I54" t="s">
        <v>1076</v>
      </c>
      <c r="J54" s="72"/>
    </row>
    <row r="55" spans="1:12">
      <c r="D55" s="87"/>
      <c r="E55" s="88"/>
      <c r="F55" s="88"/>
      <c r="G55" s="72"/>
      <c r="H55" s="72"/>
      <c r="J55" s="72"/>
    </row>
    <row r="56" spans="1:12">
      <c r="D56" s="87"/>
      <c r="E56" s="88"/>
      <c r="F56" s="88"/>
      <c r="J56" s="72"/>
    </row>
    <row r="57" spans="1:12">
      <c r="A57" s="91"/>
      <c r="B57" s="91"/>
      <c r="C57" s="91"/>
      <c r="H57" s="72">
        <f>F49+F50</f>
        <v>6713.5600000000013</v>
      </c>
      <c r="J57" s="72"/>
    </row>
    <row r="58" spans="1:12">
      <c r="A58" t="s">
        <v>959</v>
      </c>
      <c r="H58" s="72"/>
      <c r="I58" s="72"/>
    </row>
    <row r="60" spans="1:12">
      <c r="A60" t="s">
        <v>960</v>
      </c>
    </row>
    <row r="62" spans="1:12">
      <c r="A62" t="s">
        <v>961</v>
      </c>
    </row>
    <row r="64" spans="1:12">
      <c r="A64" s="92" t="s">
        <v>303</v>
      </c>
      <c r="B64" s="93" t="s">
        <v>304</v>
      </c>
      <c r="C64" s="94" t="s">
        <v>962</v>
      </c>
      <c r="D64" s="93" t="s">
        <v>963</v>
      </c>
      <c r="E64" s="95" t="s">
        <v>964</v>
      </c>
      <c r="F64" s="95" t="s">
        <v>965</v>
      </c>
      <c r="G64" s="95" t="s">
        <v>966</v>
      </c>
      <c r="H64" s="95" t="s">
        <v>967</v>
      </c>
      <c r="I64" s="95" t="s">
        <v>968</v>
      </c>
      <c r="J64" s="95" t="s">
        <v>914</v>
      </c>
    </row>
    <row r="65" spans="1:12">
      <c r="A65" s="68">
        <v>1</v>
      </c>
      <c r="B65" s="69" t="str">
        <f>'BRYŁA A'!C11</f>
        <v>Sala chorych</v>
      </c>
      <c r="C65" s="96" t="s">
        <v>4</v>
      </c>
      <c r="D65" s="96"/>
      <c r="E65" s="96"/>
      <c r="F65" s="96">
        <f t="shared" ref="F65:F76" si="38">J65</f>
        <v>44.43</v>
      </c>
      <c r="G65" s="96"/>
      <c r="H65" s="96"/>
      <c r="I65" s="96"/>
      <c r="J65" s="96">
        <v>44.43</v>
      </c>
      <c r="L65">
        <f>J65</f>
        <v>44.43</v>
      </c>
    </row>
    <row r="66" spans="1:12">
      <c r="A66" s="68">
        <v>2</v>
      </c>
      <c r="B66" s="69" t="str">
        <f>'BRYŁA A'!C12</f>
        <v>Łazienka pacjentów</v>
      </c>
      <c r="C66" s="96" t="s">
        <v>6</v>
      </c>
      <c r="D66" s="96"/>
      <c r="E66" s="96"/>
      <c r="F66" s="96">
        <f t="shared" si="38"/>
        <v>4.16</v>
      </c>
      <c r="G66" s="96"/>
      <c r="H66" s="96"/>
      <c r="I66" s="96"/>
      <c r="J66" s="96">
        <v>4.16</v>
      </c>
    </row>
    <row r="67" spans="1:12">
      <c r="A67" s="184">
        <v>3</v>
      </c>
      <c r="B67" s="69" t="str">
        <f>'BRYŁA A'!C13</f>
        <v>Sala chorych</v>
      </c>
      <c r="C67" s="96" t="s">
        <v>8</v>
      </c>
      <c r="D67" s="96"/>
      <c r="E67" s="96"/>
      <c r="F67" s="96">
        <f t="shared" si="38"/>
        <v>39.950000000000003</v>
      </c>
      <c r="G67" s="96"/>
      <c r="H67" s="96"/>
      <c r="I67" s="96"/>
      <c r="J67" s="96">
        <v>39.950000000000003</v>
      </c>
      <c r="L67">
        <f>J67</f>
        <v>39.950000000000003</v>
      </c>
    </row>
    <row r="68" spans="1:12">
      <c r="A68" s="184">
        <v>4</v>
      </c>
      <c r="B68" s="69" t="str">
        <f>'BRYŁA A'!C14</f>
        <v>Łazienka pacjentów</v>
      </c>
      <c r="C68" s="96" t="s">
        <v>9</v>
      </c>
      <c r="D68" s="96"/>
      <c r="E68" s="96"/>
      <c r="F68" s="96">
        <f t="shared" si="38"/>
        <v>4.16</v>
      </c>
      <c r="G68" s="96"/>
      <c r="H68" s="96"/>
      <c r="I68" s="96"/>
      <c r="J68" s="96">
        <v>4.16</v>
      </c>
    </row>
    <row r="69" spans="1:12">
      <c r="A69" s="184">
        <v>5</v>
      </c>
      <c r="B69" s="69" t="str">
        <f>'BRYŁA A'!C15</f>
        <v>Sala chorych</v>
      </c>
      <c r="C69" s="96" t="s">
        <v>11</v>
      </c>
      <c r="D69" s="96"/>
      <c r="E69" s="96"/>
      <c r="F69" s="96">
        <f t="shared" si="38"/>
        <v>34.06</v>
      </c>
      <c r="G69" s="96"/>
      <c r="H69" s="96"/>
      <c r="I69" s="96"/>
      <c r="J69" s="96">
        <v>34.06</v>
      </c>
      <c r="L69">
        <f>J69</f>
        <v>34.06</v>
      </c>
    </row>
    <row r="70" spans="1:12">
      <c r="A70" s="184">
        <v>6</v>
      </c>
      <c r="B70" s="69" t="str">
        <f>'BRYŁA A'!C16</f>
        <v>Sala chorych</v>
      </c>
      <c r="C70" s="96" t="s">
        <v>12</v>
      </c>
      <c r="D70" s="96"/>
      <c r="E70" s="96"/>
      <c r="F70" s="96">
        <f t="shared" si="38"/>
        <v>36.47</v>
      </c>
      <c r="G70" s="96"/>
      <c r="H70" s="96"/>
      <c r="I70" s="96"/>
      <c r="J70" s="96">
        <v>36.47</v>
      </c>
      <c r="L70">
        <f>J70</f>
        <v>36.47</v>
      </c>
    </row>
    <row r="71" spans="1:12">
      <c r="A71" s="184">
        <v>7</v>
      </c>
      <c r="B71" s="69" t="str">
        <f>'BRYŁA A'!C17</f>
        <v>Łazienka pacjentów</v>
      </c>
      <c r="C71" s="96" t="s">
        <v>13</v>
      </c>
      <c r="D71" s="96"/>
      <c r="E71" s="96"/>
      <c r="F71" s="96">
        <f t="shared" si="38"/>
        <v>4.16</v>
      </c>
      <c r="G71" s="96"/>
      <c r="H71" s="96"/>
      <c r="I71" s="96"/>
      <c r="J71" s="96">
        <v>4.16</v>
      </c>
    </row>
    <row r="72" spans="1:12">
      <c r="A72" s="184">
        <v>8</v>
      </c>
      <c r="B72" s="69" t="str">
        <f>'BRYŁA A'!C18</f>
        <v>Sala chorych</v>
      </c>
      <c r="C72" s="96" t="s">
        <v>14</v>
      </c>
      <c r="D72" s="96"/>
      <c r="E72" s="96"/>
      <c r="F72" s="96">
        <f t="shared" si="38"/>
        <v>46.61</v>
      </c>
      <c r="G72" s="96"/>
      <c r="H72" s="96"/>
      <c r="I72" s="96"/>
      <c r="J72" s="96">
        <v>46.61</v>
      </c>
      <c r="L72">
        <f>J72</f>
        <v>46.61</v>
      </c>
    </row>
    <row r="73" spans="1:12">
      <c r="A73" s="184">
        <v>9</v>
      </c>
      <c r="B73" s="69" t="str">
        <f>'BRYŁA A'!C19</f>
        <v>Łazienka pacjentów</v>
      </c>
      <c r="C73" s="96" t="s">
        <v>15</v>
      </c>
      <c r="D73" s="96"/>
      <c r="E73" s="96"/>
      <c r="F73" s="96">
        <f t="shared" si="38"/>
        <v>4.16</v>
      </c>
      <c r="G73" s="96"/>
      <c r="H73" s="96"/>
      <c r="I73" s="96"/>
      <c r="J73" s="96">
        <v>4.16</v>
      </c>
    </row>
    <row r="74" spans="1:12">
      <c r="A74" s="184">
        <v>10</v>
      </c>
      <c r="B74" s="69" t="str">
        <f>'BRYŁA A'!C20</f>
        <v>Kuchenka oddziałowa</v>
      </c>
      <c r="C74" s="96">
        <v>71</v>
      </c>
      <c r="D74" s="96"/>
      <c r="E74" s="96"/>
      <c r="F74" s="96">
        <f t="shared" si="38"/>
        <v>13.09</v>
      </c>
      <c r="G74" s="96"/>
      <c r="H74" s="96"/>
      <c r="I74" s="96"/>
      <c r="J74" s="96">
        <v>13.09</v>
      </c>
      <c r="L74">
        <f>J74</f>
        <v>13.09</v>
      </c>
    </row>
    <row r="75" spans="1:12">
      <c r="A75" s="184">
        <v>11</v>
      </c>
      <c r="B75" s="69" t="str">
        <f>'BRYŁA A'!C21</f>
        <v>Komunikacja</v>
      </c>
      <c r="C75" s="96" t="s">
        <v>17</v>
      </c>
      <c r="D75" s="96"/>
      <c r="E75" s="96"/>
      <c r="F75" s="96">
        <f t="shared" si="38"/>
        <v>6.36</v>
      </c>
      <c r="G75" s="96"/>
      <c r="H75" s="96"/>
      <c r="I75" s="96"/>
      <c r="J75" s="96">
        <v>6.36</v>
      </c>
      <c r="L75">
        <f>J75</f>
        <v>6.36</v>
      </c>
    </row>
    <row r="76" spans="1:12">
      <c r="A76" s="184">
        <v>12</v>
      </c>
      <c r="B76" s="69" t="str">
        <f>'BRYŁA A'!C22</f>
        <v>W.c</v>
      </c>
      <c r="C76" s="96" t="s">
        <v>19</v>
      </c>
      <c r="D76" s="96"/>
      <c r="E76" s="96"/>
      <c r="F76" s="96">
        <f t="shared" si="38"/>
        <v>9.98</v>
      </c>
      <c r="G76" s="96"/>
      <c r="H76" s="96"/>
      <c r="I76" s="96"/>
      <c r="J76" s="96">
        <v>9.98</v>
      </c>
    </row>
    <row r="77" spans="1:12">
      <c r="A77" s="184">
        <v>13</v>
      </c>
      <c r="B77" s="69" t="str">
        <f>'BRYŁA A'!C23</f>
        <v>Pokój ordynatora</v>
      </c>
      <c r="C77" s="96" t="s">
        <v>21</v>
      </c>
      <c r="D77" s="96"/>
      <c r="E77" s="96"/>
      <c r="F77" s="96"/>
      <c r="G77" s="96">
        <f>J77</f>
        <v>26.24</v>
      </c>
      <c r="H77" s="96"/>
      <c r="I77" s="96"/>
      <c r="J77" s="96">
        <v>26.24</v>
      </c>
      <c r="L77">
        <f>J77</f>
        <v>26.24</v>
      </c>
    </row>
    <row r="78" spans="1:12">
      <c r="A78" s="184">
        <v>14</v>
      </c>
      <c r="B78" s="69" t="str">
        <f>'BRYŁA A'!C24</f>
        <v>Pokój lekarzy</v>
      </c>
      <c r="C78" s="96" t="s">
        <v>23</v>
      </c>
      <c r="D78" s="96"/>
      <c r="E78" s="96"/>
      <c r="F78" s="96"/>
      <c r="G78" s="96">
        <f>J78</f>
        <v>39.270000000000003</v>
      </c>
      <c r="H78" s="96"/>
      <c r="I78" s="96"/>
      <c r="J78" s="96">
        <v>39.270000000000003</v>
      </c>
      <c r="L78">
        <f>J78</f>
        <v>39.270000000000003</v>
      </c>
    </row>
    <row r="79" spans="1:12">
      <c r="A79" s="184">
        <v>15</v>
      </c>
      <c r="B79" s="69" t="str">
        <f>'BRYŁA A'!C25</f>
        <v>Magazynek</v>
      </c>
      <c r="C79" s="96" t="s">
        <v>25</v>
      </c>
      <c r="D79" s="96"/>
      <c r="E79" s="96"/>
      <c r="F79" s="97">
        <f>J79</f>
        <v>10.51</v>
      </c>
      <c r="G79" s="96"/>
      <c r="H79" s="96"/>
      <c r="I79" s="96"/>
      <c r="J79" s="96">
        <v>10.51</v>
      </c>
      <c r="L79">
        <f>J79</f>
        <v>10.51</v>
      </c>
    </row>
    <row r="80" spans="1:12">
      <c r="A80" s="184">
        <v>16</v>
      </c>
      <c r="B80" s="69" t="str">
        <f>'BRYŁA A'!C26</f>
        <v>Łazienka N/N</v>
      </c>
      <c r="C80" s="96">
        <v>73</v>
      </c>
      <c r="D80" s="98"/>
      <c r="E80" s="68"/>
      <c r="F80" s="96">
        <f>J80</f>
        <v>11.07</v>
      </c>
      <c r="G80" s="96"/>
      <c r="H80" s="96"/>
      <c r="I80" s="96"/>
      <c r="J80" s="96">
        <v>11.07</v>
      </c>
    </row>
    <row r="81" spans="1:12">
      <c r="A81" s="184">
        <v>17</v>
      </c>
      <c r="B81" s="69" t="str">
        <f>'BRYŁA A'!C27</f>
        <v>Gabinet zabiegowy</v>
      </c>
      <c r="C81" s="96">
        <v>74</v>
      </c>
      <c r="D81" s="99"/>
      <c r="E81" s="96">
        <f>J81</f>
        <v>17.260000000000002</v>
      </c>
      <c r="F81" s="96"/>
      <c r="G81" s="96"/>
      <c r="H81" s="96"/>
      <c r="I81" s="96"/>
      <c r="J81" s="96">
        <v>17.260000000000002</v>
      </c>
      <c r="L81">
        <f t="shared" ref="L81:L88" si="39">J81</f>
        <v>17.260000000000002</v>
      </c>
    </row>
    <row r="82" spans="1:12">
      <c r="A82" s="184">
        <v>18</v>
      </c>
      <c r="B82" s="75" t="str">
        <f>'BRYŁA A'!C28</f>
        <v>Punkt pielęgniarski</v>
      </c>
      <c r="C82" s="73">
        <v>75</v>
      </c>
      <c r="D82" s="73"/>
      <c r="E82" s="73"/>
      <c r="F82" s="73">
        <f t="shared" ref="F82:F90" si="40">J82</f>
        <v>13.28</v>
      </c>
      <c r="G82" s="73"/>
      <c r="H82" s="73"/>
      <c r="I82" s="73"/>
      <c r="J82" s="73">
        <v>13.28</v>
      </c>
      <c r="L82">
        <f t="shared" si="39"/>
        <v>13.28</v>
      </c>
    </row>
    <row r="83" spans="1:12">
      <c r="A83" s="184">
        <v>19</v>
      </c>
      <c r="B83" s="75" t="str">
        <f>'BRYŁA A'!C29</f>
        <v>Pokój badań</v>
      </c>
      <c r="C83" s="73">
        <v>76</v>
      </c>
      <c r="D83" s="73"/>
      <c r="E83" s="73"/>
      <c r="F83" s="73">
        <f t="shared" si="40"/>
        <v>12.91</v>
      </c>
      <c r="G83" s="73"/>
      <c r="H83" s="73"/>
      <c r="I83" s="73"/>
      <c r="J83" s="73">
        <v>12.91</v>
      </c>
      <c r="L83">
        <f t="shared" si="39"/>
        <v>12.91</v>
      </c>
    </row>
    <row r="84" spans="1:12">
      <c r="A84" s="184">
        <v>20</v>
      </c>
      <c r="B84" s="75" t="str">
        <f>'BRYŁA A'!C30</f>
        <v>Przedsionek brudownika</v>
      </c>
      <c r="C84" s="73">
        <v>77</v>
      </c>
      <c r="D84" s="73"/>
      <c r="E84" s="73"/>
      <c r="F84" s="73">
        <f t="shared" si="40"/>
        <v>4</v>
      </c>
      <c r="G84" s="73"/>
      <c r="H84" s="73"/>
      <c r="I84" s="73"/>
      <c r="J84" s="73">
        <v>4</v>
      </c>
      <c r="L84">
        <f t="shared" si="39"/>
        <v>4</v>
      </c>
    </row>
    <row r="85" spans="1:12">
      <c r="A85" s="184">
        <v>21</v>
      </c>
      <c r="B85" s="75" t="str">
        <f>'BRYŁA A'!C31</f>
        <v>Brudownik</v>
      </c>
      <c r="C85" s="73">
        <v>78</v>
      </c>
      <c r="D85" s="73"/>
      <c r="E85" s="73"/>
      <c r="F85" s="73">
        <f t="shared" si="40"/>
        <v>5.47</v>
      </c>
      <c r="G85" s="73"/>
      <c r="H85" s="73"/>
      <c r="I85" s="73"/>
      <c r="J85" s="73">
        <v>5.47</v>
      </c>
      <c r="L85">
        <f t="shared" si="39"/>
        <v>5.47</v>
      </c>
    </row>
    <row r="86" spans="1:12">
      <c r="A86" s="184">
        <v>22</v>
      </c>
      <c r="B86" s="75" t="str">
        <f>'BRYŁA A'!C32</f>
        <v>Mag.pościeli czystej</v>
      </c>
      <c r="C86" s="73">
        <v>79</v>
      </c>
      <c r="D86" s="73"/>
      <c r="E86" s="73"/>
      <c r="F86" s="100">
        <f t="shared" si="40"/>
        <v>2.9</v>
      </c>
      <c r="G86" s="73"/>
      <c r="H86" s="73"/>
      <c r="I86" s="73"/>
      <c r="J86" s="73">
        <v>2.9</v>
      </c>
      <c r="L86">
        <f t="shared" si="39"/>
        <v>2.9</v>
      </c>
    </row>
    <row r="87" spans="1:12">
      <c r="A87" s="184">
        <v>23</v>
      </c>
      <c r="B87" s="75" t="str">
        <f>'BRYŁA A'!C33</f>
        <v>Przedsionek</v>
      </c>
      <c r="C87" s="73" t="s">
        <v>34</v>
      </c>
      <c r="D87" s="73"/>
      <c r="E87" s="73"/>
      <c r="F87" s="73">
        <f t="shared" si="40"/>
        <v>1.84</v>
      </c>
      <c r="G87" s="73"/>
      <c r="H87" s="73"/>
      <c r="I87" s="73"/>
      <c r="J87" s="73">
        <v>1.84</v>
      </c>
      <c r="L87">
        <f t="shared" si="39"/>
        <v>1.84</v>
      </c>
    </row>
    <row r="88" spans="1:12">
      <c r="A88" s="184">
        <v>24</v>
      </c>
      <c r="B88" s="75" t="str">
        <f>'BRYŁA A'!C34</f>
        <v>Pokój jednołóżkowy</v>
      </c>
      <c r="C88" s="73" t="s">
        <v>36</v>
      </c>
      <c r="D88" s="73"/>
      <c r="E88" s="73"/>
      <c r="F88" s="73">
        <f t="shared" si="40"/>
        <v>8.8000000000000007</v>
      </c>
      <c r="G88" s="73"/>
      <c r="H88" s="73"/>
      <c r="I88" s="73"/>
      <c r="J88" s="73">
        <v>8.8000000000000007</v>
      </c>
      <c r="L88">
        <f t="shared" si="39"/>
        <v>8.8000000000000007</v>
      </c>
    </row>
    <row r="89" spans="1:12">
      <c r="A89" s="184">
        <v>25</v>
      </c>
      <c r="B89" s="75" t="str">
        <f>'BRYŁA A'!C35</f>
        <v>Łazienka</v>
      </c>
      <c r="C89" s="73" t="s">
        <v>38</v>
      </c>
      <c r="D89" s="73"/>
      <c r="E89" s="73"/>
      <c r="F89" s="73">
        <f t="shared" si="40"/>
        <v>2.33</v>
      </c>
      <c r="G89" s="73"/>
      <c r="H89" s="73"/>
      <c r="I89" s="73"/>
      <c r="J89" s="73">
        <v>2.33</v>
      </c>
    </row>
    <row r="90" spans="1:12">
      <c r="A90" s="184">
        <v>26</v>
      </c>
      <c r="B90" s="75" t="str">
        <f>'BRYŁA A'!C36</f>
        <v>Komunikacja</v>
      </c>
      <c r="C90" s="73">
        <v>81</v>
      </c>
      <c r="D90" s="73"/>
      <c r="E90" s="73"/>
      <c r="F90" s="73">
        <f t="shared" si="40"/>
        <v>68.73</v>
      </c>
      <c r="G90" s="73"/>
      <c r="H90" s="73"/>
      <c r="I90" s="73"/>
      <c r="J90" s="73">
        <v>68.73</v>
      </c>
      <c r="L90">
        <f>J90</f>
        <v>68.73</v>
      </c>
    </row>
    <row r="91" spans="1:12">
      <c r="A91" s="73"/>
      <c r="B91" s="101" t="s">
        <v>886</v>
      </c>
      <c r="C91" s="73"/>
      <c r="D91" s="92"/>
      <c r="E91" s="92">
        <f>SUM(E65:E90)</f>
        <v>17.260000000000002</v>
      </c>
      <c r="F91" s="92">
        <f>SUM(F65:F90)</f>
        <v>389.43</v>
      </c>
      <c r="G91" s="92">
        <f>SUM(G65:G90)</f>
        <v>65.510000000000005</v>
      </c>
      <c r="H91" s="92"/>
      <c r="I91" s="92"/>
      <c r="J91" s="73"/>
    </row>
    <row r="92" spans="1:12">
      <c r="A92" s="203" t="s">
        <v>969</v>
      </c>
      <c r="B92" s="203"/>
      <c r="C92" s="203"/>
      <c r="D92" s="203"/>
      <c r="E92" s="203"/>
      <c r="F92" s="203"/>
      <c r="G92" s="203"/>
      <c r="H92" s="75"/>
      <c r="I92" s="75"/>
      <c r="J92" s="92">
        <f>SUM(J65:J91)</f>
        <v>472.19999999999993</v>
      </c>
    </row>
    <row r="95" spans="1:12">
      <c r="A95" t="s">
        <v>970</v>
      </c>
    </row>
    <row r="97" spans="1:12">
      <c r="A97" s="92" t="s">
        <v>971</v>
      </c>
      <c r="B97" s="93" t="s">
        <v>304</v>
      </c>
      <c r="C97" s="94" t="str">
        <f>C64</f>
        <v>Nr pom.</v>
      </c>
      <c r="D97" s="93" t="s">
        <v>963</v>
      </c>
      <c r="E97" s="93" t="s">
        <v>964</v>
      </c>
      <c r="F97" s="93" t="s">
        <v>965</v>
      </c>
      <c r="G97" s="93" t="s">
        <v>966</v>
      </c>
      <c r="H97" s="93" t="s">
        <v>967</v>
      </c>
      <c r="I97" s="93" t="s">
        <v>968</v>
      </c>
      <c r="J97" s="95" t="s">
        <v>914</v>
      </c>
    </row>
    <row r="98" spans="1:12">
      <c r="A98" s="102">
        <v>1</v>
      </c>
      <c r="B98" s="69" t="str">
        <f>'BRYŁA A'!C45</f>
        <v>Sekretariat</v>
      </c>
      <c r="C98" s="96">
        <v>164</v>
      </c>
      <c r="D98" s="96"/>
      <c r="E98" s="96"/>
      <c r="F98" s="96"/>
      <c r="G98" s="103">
        <f>J98</f>
        <v>31.12</v>
      </c>
      <c r="H98" s="96"/>
      <c r="I98" s="96"/>
      <c r="J98" s="96">
        <v>31.12</v>
      </c>
      <c r="L98">
        <f>J98</f>
        <v>31.12</v>
      </c>
    </row>
    <row r="99" spans="1:12">
      <c r="A99" s="102">
        <v>2</v>
      </c>
      <c r="B99" s="69" t="str">
        <f>'BRYŁA A'!C46</f>
        <v>Sala chorych</v>
      </c>
      <c r="C99" s="96" t="s">
        <v>47</v>
      </c>
      <c r="D99" s="96"/>
      <c r="E99" s="96"/>
      <c r="F99" s="96">
        <f>J99</f>
        <v>44.43</v>
      </c>
      <c r="G99" s="96"/>
      <c r="H99" s="96"/>
      <c r="I99" s="96"/>
      <c r="J99" s="96">
        <v>44.43</v>
      </c>
      <c r="L99">
        <f>J99</f>
        <v>44.43</v>
      </c>
    </row>
    <row r="100" spans="1:12">
      <c r="A100" s="102">
        <v>3</v>
      </c>
      <c r="B100" s="69" t="str">
        <f>'BRYŁA A'!C47</f>
        <v>Łazienka pacjentów</v>
      </c>
      <c r="C100" s="96" t="s">
        <v>49</v>
      </c>
      <c r="D100" s="96"/>
      <c r="E100" s="96"/>
      <c r="F100" s="96">
        <f>J100</f>
        <v>4.16</v>
      </c>
      <c r="G100" s="96"/>
      <c r="H100" s="96"/>
      <c r="I100" s="96"/>
      <c r="J100" s="96">
        <v>4.16</v>
      </c>
    </row>
    <row r="101" spans="1:12">
      <c r="A101" s="102">
        <v>4</v>
      </c>
      <c r="B101" s="69" t="str">
        <f>'BRYŁA A'!C48</f>
        <v>Sala chorych</v>
      </c>
      <c r="C101" s="96" t="s">
        <v>50</v>
      </c>
      <c r="D101" s="96"/>
      <c r="E101" s="96"/>
      <c r="F101" s="96">
        <f>J101</f>
        <v>39.950000000000003</v>
      </c>
      <c r="G101" s="96"/>
      <c r="H101" s="96"/>
      <c r="I101" s="96"/>
      <c r="J101" s="96">
        <v>39.950000000000003</v>
      </c>
      <c r="L101">
        <f>J101</f>
        <v>39.950000000000003</v>
      </c>
    </row>
    <row r="102" spans="1:12">
      <c r="A102" s="102">
        <v>5</v>
      </c>
      <c r="B102" s="69" t="str">
        <f>'BRYŁA A'!C49</f>
        <v>Łazienka</v>
      </c>
      <c r="C102" s="96" t="s">
        <v>51</v>
      </c>
      <c r="D102" s="96"/>
      <c r="E102" s="96"/>
      <c r="F102" s="96">
        <f>J102</f>
        <v>4.16</v>
      </c>
      <c r="G102" s="96"/>
      <c r="H102" s="96"/>
      <c r="I102" s="96"/>
      <c r="J102" s="96">
        <v>4.16</v>
      </c>
    </row>
    <row r="103" spans="1:12">
      <c r="A103" s="102">
        <v>6</v>
      </c>
      <c r="B103" s="69" t="str">
        <f>'BRYŁA A'!C50</f>
        <v>Sala chorych</v>
      </c>
      <c r="C103" s="96" t="s">
        <v>53</v>
      </c>
      <c r="D103" s="96"/>
      <c r="E103" s="96"/>
      <c r="F103" s="96">
        <f>J103</f>
        <v>34.06</v>
      </c>
      <c r="G103" s="96"/>
      <c r="H103" s="96"/>
      <c r="I103" s="96"/>
      <c r="J103" s="96">
        <v>34.06</v>
      </c>
      <c r="L103">
        <f>J103</f>
        <v>34.06</v>
      </c>
    </row>
    <row r="104" spans="1:12">
      <c r="A104" s="102">
        <v>7</v>
      </c>
      <c r="B104" s="69" t="str">
        <f>'BRYŁA A'!C51</f>
        <v>Pom.oddziałowej</v>
      </c>
      <c r="C104" s="96" t="s">
        <v>54</v>
      </c>
      <c r="D104" s="96"/>
      <c r="E104" s="96"/>
      <c r="F104" s="96"/>
      <c r="G104" s="97">
        <f>J104</f>
        <v>5.9</v>
      </c>
      <c r="H104" s="96"/>
      <c r="I104" s="96"/>
      <c r="J104" s="96">
        <v>5.9</v>
      </c>
      <c r="L104">
        <f>J104</f>
        <v>5.9</v>
      </c>
    </row>
    <row r="105" spans="1:12">
      <c r="A105" s="102">
        <v>8</v>
      </c>
      <c r="B105" s="69" t="str">
        <f>'BRYŁA A'!C52</f>
        <v>Sala chorych</v>
      </c>
      <c r="C105" s="96" t="s">
        <v>56</v>
      </c>
      <c r="D105" s="96"/>
      <c r="E105" s="96"/>
      <c r="F105" s="96">
        <f t="shared" ref="F105:F111" si="41">J105</f>
        <v>36.47</v>
      </c>
      <c r="G105" s="96"/>
      <c r="H105" s="96"/>
      <c r="I105" s="96"/>
      <c r="J105" s="96">
        <v>36.47</v>
      </c>
      <c r="L105">
        <f>J105</f>
        <v>36.47</v>
      </c>
    </row>
    <row r="106" spans="1:12">
      <c r="A106" s="102">
        <v>9</v>
      </c>
      <c r="B106" s="69" t="str">
        <f>'BRYŁA A'!C53</f>
        <v>Łazienka pacjentów</v>
      </c>
      <c r="C106" s="96" t="s">
        <v>57</v>
      </c>
      <c r="D106" s="96"/>
      <c r="E106" s="96"/>
      <c r="F106" s="96">
        <f t="shared" si="41"/>
        <v>4.16</v>
      </c>
      <c r="G106" s="96"/>
      <c r="H106" s="96"/>
      <c r="I106" s="96"/>
      <c r="J106" s="96">
        <v>4.16</v>
      </c>
    </row>
    <row r="107" spans="1:12">
      <c r="A107" s="102">
        <v>10</v>
      </c>
      <c r="B107" s="69" t="str">
        <f>'BRYŁA A'!C54</f>
        <v>Sala chorych</v>
      </c>
      <c r="C107" s="96" t="s">
        <v>58</v>
      </c>
      <c r="D107" s="96"/>
      <c r="E107" s="96"/>
      <c r="F107" s="96">
        <f t="shared" si="41"/>
        <v>46.55</v>
      </c>
      <c r="G107" s="96"/>
      <c r="H107" s="96"/>
      <c r="I107" s="96"/>
      <c r="J107" s="96">
        <v>46.55</v>
      </c>
      <c r="L107">
        <f>J107</f>
        <v>46.55</v>
      </c>
    </row>
    <row r="108" spans="1:12">
      <c r="A108" s="102">
        <v>11</v>
      </c>
      <c r="B108" s="69" t="str">
        <f>'BRYŁA A'!C55</f>
        <v>Łazienka dla pacjentów</v>
      </c>
      <c r="C108" s="96" t="s">
        <v>59</v>
      </c>
      <c r="D108" s="96"/>
      <c r="E108" s="96"/>
      <c r="F108" s="96">
        <f t="shared" si="41"/>
        <v>4.16</v>
      </c>
      <c r="G108" s="96"/>
      <c r="H108" s="96"/>
      <c r="I108" s="96"/>
      <c r="J108" s="96">
        <v>4.16</v>
      </c>
    </row>
    <row r="109" spans="1:12">
      <c r="A109" s="102">
        <v>12</v>
      </c>
      <c r="B109" s="69" t="str">
        <f>'BRYŁA A'!C56</f>
        <v>Kuchnia oddziałowa</v>
      </c>
      <c r="C109" s="96">
        <v>170</v>
      </c>
      <c r="D109" s="96"/>
      <c r="E109" s="96"/>
      <c r="F109" s="96">
        <f t="shared" si="41"/>
        <v>9.5</v>
      </c>
      <c r="G109" s="96"/>
      <c r="H109" s="96"/>
      <c r="I109" s="96"/>
      <c r="J109" s="96">
        <v>9.5</v>
      </c>
      <c r="L109">
        <f>J109</f>
        <v>9.5</v>
      </c>
    </row>
    <row r="110" spans="1:12">
      <c r="A110" s="102">
        <v>13</v>
      </c>
      <c r="B110" s="69" t="str">
        <f>'BRYŁA A'!C58</f>
        <v>Przedsionek pododdziału poł.-nowor.</v>
      </c>
      <c r="C110" s="96" t="s">
        <v>64</v>
      </c>
      <c r="D110" s="96"/>
      <c r="E110" s="96"/>
      <c r="F110" s="96">
        <f t="shared" si="41"/>
        <v>10.34</v>
      </c>
      <c r="G110" s="96"/>
      <c r="H110" s="96"/>
      <c r="I110" s="96"/>
      <c r="J110" s="96">
        <v>10.34</v>
      </c>
      <c r="L110">
        <f>J110</f>
        <v>10.34</v>
      </c>
    </row>
    <row r="111" spans="1:12">
      <c r="A111" s="102">
        <v>14</v>
      </c>
      <c r="B111" s="69" t="str">
        <f>'BRYŁA A'!C59</f>
        <v>Łazienka</v>
      </c>
      <c r="C111" s="96" t="s">
        <v>66</v>
      </c>
      <c r="D111" s="96"/>
      <c r="E111" s="96"/>
      <c r="F111" s="96">
        <f t="shared" si="41"/>
        <v>6.48</v>
      </c>
      <c r="G111" s="96"/>
      <c r="H111" s="96"/>
      <c r="I111" s="96"/>
      <c r="J111" s="96">
        <v>6.48</v>
      </c>
    </row>
    <row r="112" spans="1:12">
      <c r="A112" s="102">
        <v>15</v>
      </c>
      <c r="B112" s="69" t="str">
        <f>'BRYŁA A'!C60</f>
        <v>Sala septyczna z możliwością porodu</v>
      </c>
      <c r="C112" s="96" t="s">
        <v>67</v>
      </c>
      <c r="D112" s="96"/>
      <c r="E112" s="96"/>
      <c r="F112" s="96"/>
      <c r="G112" s="96">
        <v>21.22</v>
      </c>
      <c r="H112" s="96"/>
      <c r="I112" s="96"/>
      <c r="J112" s="96">
        <v>21.22</v>
      </c>
      <c r="L112">
        <f>J112</f>
        <v>21.22</v>
      </c>
    </row>
    <row r="113" spans="1:12">
      <c r="A113" s="102">
        <v>16</v>
      </c>
      <c r="B113" s="69" t="str">
        <f>'BRYŁA A'!C61</f>
        <v>Pokój lekarzy</v>
      </c>
      <c r="C113" s="96" t="s">
        <v>69</v>
      </c>
      <c r="D113" s="96"/>
      <c r="E113" s="96"/>
      <c r="F113" s="96"/>
      <c r="G113" s="96">
        <f>J113</f>
        <v>31.87</v>
      </c>
      <c r="H113" s="96"/>
      <c r="I113" s="96"/>
      <c r="J113" s="96">
        <v>31.87</v>
      </c>
      <c r="L113">
        <f>J113</f>
        <v>31.87</v>
      </c>
    </row>
    <row r="114" spans="1:12">
      <c r="A114" s="102">
        <v>17</v>
      </c>
      <c r="B114" s="69" t="str">
        <f>'BRYŁA A'!C62</f>
        <v>Łazienka</v>
      </c>
      <c r="C114" s="96" t="s">
        <v>71</v>
      </c>
      <c r="D114" s="96"/>
      <c r="E114" s="96"/>
      <c r="F114" s="96"/>
      <c r="G114" s="96">
        <f>J114</f>
        <v>5.04</v>
      </c>
      <c r="H114" s="96"/>
      <c r="I114" s="96"/>
      <c r="J114" s="96">
        <v>5.04</v>
      </c>
    </row>
    <row r="115" spans="1:12">
      <c r="A115" s="102">
        <v>18</v>
      </c>
      <c r="B115" s="69" t="str">
        <f>'BRYŁA A'!C63</f>
        <v>Łazienka N/N</v>
      </c>
      <c r="C115" s="96">
        <v>172</v>
      </c>
      <c r="D115" s="96"/>
      <c r="E115" s="96"/>
      <c r="F115" s="96">
        <f>J115</f>
        <v>11.25</v>
      </c>
      <c r="G115" s="96"/>
      <c r="H115" s="96"/>
      <c r="I115" s="96"/>
      <c r="J115" s="96">
        <v>11.25</v>
      </c>
    </row>
    <row r="116" spans="1:12">
      <c r="A116" s="102">
        <v>19</v>
      </c>
      <c r="B116" s="69" t="str">
        <f>'BRYŁA A'!C64</f>
        <v>Gabinet zabiegowy</v>
      </c>
      <c r="C116" s="96" t="s">
        <v>73</v>
      </c>
      <c r="D116" s="96"/>
      <c r="E116" s="96">
        <f>J116</f>
        <v>18.62</v>
      </c>
      <c r="F116" s="96"/>
      <c r="G116" s="96"/>
      <c r="H116" s="96"/>
      <c r="I116" s="96"/>
      <c r="J116" s="96">
        <v>18.62</v>
      </c>
      <c r="L116">
        <f t="shared" ref="L116:L122" si="42">J116</f>
        <v>18.62</v>
      </c>
    </row>
    <row r="117" spans="1:12">
      <c r="A117" s="102">
        <v>20</v>
      </c>
      <c r="B117" s="69" t="str">
        <f>'BRYŁA A'!C65</f>
        <v>Magazynek</v>
      </c>
      <c r="C117" s="96" t="s">
        <v>75</v>
      </c>
      <c r="D117" s="96"/>
      <c r="E117" s="96"/>
      <c r="F117" s="96"/>
      <c r="G117" s="103">
        <f>J117</f>
        <v>5.0199999999999996</v>
      </c>
      <c r="H117" s="96"/>
      <c r="I117" s="96"/>
      <c r="J117" s="96">
        <v>5.0199999999999996</v>
      </c>
      <c r="L117">
        <f t="shared" si="42"/>
        <v>5.0199999999999996</v>
      </c>
    </row>
    <row r="118" spans="1:12">
      <c r="A118" s="102">
        <v>21</v>
      </c>
      <c r="B118" s="69" t="str">
        <f>'BRYŁA A'!C66</f>
        <v>Punkt pielęgniarski</v>
      </c>
      <c r="C118" s="96">
        <v>174</v>
      </c>
      <c r="D118" s="96"/>
      <c r="E118" s="96"/>
      <c r="F118" s="96"/>
      <c r="G118" s="96">
        <f>J118</f>
        <v>14.66</v>
      </c>
      <c r="H118" s="96"/>
      <c r="I118" s="96"/>
      <c r="J118" s="96">
        <v>14.66</v>
      </c>
      <c r="L118">
        <f t="shared" si="42"/>
        <v>14.66</v>
      </c>
    </row>
    <row r="119" spans="1:12">
      <c r="A119" s="102">
        <v>22</v>
      </c>
      <c r="B119" s="69" t="str">
        <f>'BRYŁA A'!C67</f>
        <v>Gabinet zabiegowy, punkt badań</v>
      </c>
      <c r="C119" s="96">
        <v>175</v>
      </c>
      <c r="D119" s="96"/>
      <c r="E119" s="96">
        <f>J119</f>
        <v>24.45</v>
      </c>
      <c r="F119" s="96"/>
      <c r="G119" s="96"/>
      <c r="H119" s="96"/>
      <c r="I119" s="96"/>
      <c r="J119" s="96">
        <v>24.45</v>
      </c>
      <c r="L119">
        <f t="shared" si="42"/>
        <v>24.45</v>
      </c>
    </row>
    <row r="120" spans="1:12">
      <c r="A120" s="102">
        <v>23</v>
      </c>
      <c r="B120" s="69" t="str">
        <f>'BRYŁA A'!C68</f>
        <v>Śluza</v>
      </c>
      <c r="C120" s="96">
        <v>176</v>
      </c>
      <c r="D120" s="96"/>
      <c r="E120" s="96"/>
      <c r="F120" s="96">
        <f>J120</f>
        <v>12.43</v>
      </c>
      <c r="G120" s="96"/>
      <c r="H120" s="96"/>
      <c r="I120" s="96"/>
      <c r="J120" s="96">
        <v>12.43</v>
      </c>
      <c r="L120">
        <f t="shared" si="42"/>
        <v>12.43</v>
      </c>
    </row>
    <row r="121" spans="1:12">
      <c r="A121" s="102">
        <v>24</v>
      </c>
      <c r="B121" s="69" t="str">
        <f>'BRYŁA A'!C69</f>
        <v>Przedsionek</v>
      </c>
      <c r="C121" s="96" t="s">
        <v>80</v>
      </c>
      <c r="D121" s="96"/>
      <c r="E121" s="96"/>
      <c r="F121" s="96">
        <f>J121</f>
        <v>1.86</v>
      </c>
      <c r="G121" s="96"/>
      <c r="H121" s="96"/>
      <c r="I121" s="96"/>
      <c r="J121" s="96">
        <v>1.86</v>
      </c>
      <c r="L121">
        <f t="shared" si="42"/>
        <v>1.86</v>
      </c>
    </row>
    <row r="122" spans="1:12">
      <c r="A122" s="102">
        <v>25</v>
      </c>
      <c r="B122" s="69" t="str">
        <f>'BRYŁA A'!C70</f>
        <v>Pokój jednołóżkowy</v>
      </c>
      <c r="C122" s="96" t="s">
        <v>82</v>
      </c>
      <c r="D122" s="96"/>
      <c r="E122" s="96"/>
      <c r="F122" s="96">
        <f>J122</f>
        <v>9.26</v>
      </c>
      <c r="G122" s="96"/>
      <c r="H122" s="96"/>
      <c r="I122" s="96"/>
      <c r="J122" s="96">
        <v>9.26</v>
      </c>
      <c r="L122">
        <f t="shared" si="42"/>
        <v>9.26</v>
      </c>
    </row>
    <row r="123" spans="1:12">
      <c r="A123" s="102">
        <v>26</v>
      </c>
      <c r="B123" s="69" t="str">
        <f>'BRYŁA A'!C71</f>
        <v>Łazienka</v>
      </c>
      <c r="C123" s="96" t="s">
        <v>84</v>
      </c>
      <c r="D123" s="96"/>
      <c r="E123" s="96"/>
      <c r="F123" s="96">
        <f>J123</f>
        <v>2.5499999999999998</v>
      </c>
      <c r="G123" s="96"/>
      <c r="H123" s="96"/>
      <c r="I123" s="96"/>
      <c r="J123" s="96">
        <v>2.5499999999999998</v>
      </c>
    </row>
    <row r="124" spans="1:12">
      <c r="A124" s="102">
        <v>27</v>
      </c>
      <c r="B124" s="69" t="str">
        <f>'BRYŁA A'!C72</f>
        <v>Brudownik</v>
      </c>
      <c r="C124" s="96">
        <v>103</v>
      </c>
      <c r="D124" s="96"/>
      <c r="E124" s="96"/>
      <c r="F124" s="96">
        <f>J124</f>
        <v>10.6</v>
      </c>
      <c r="G124" s="96"/>
      <c r="H124" s="96"/>
      <c r="I124" s="96"/>
      <c r="J124" s="96">
        <v>10.6</v>
      </c>
      <c r="L124">
        <f>J124</f>
        <v>10.6</v>
      </c>
    </row>
    <row r="125" spans="1:12">
      <c r="A125" s="68"/>
      <c r="B125" s="104" t="s">
        <v>886</v>
      </c>
      <c r="C125" s="96"/>
      <c r="D125" s="105">
        <f>SUM(D98:D124)</f>
        <v>0</v>
      </c>
      <c r="E125" s="105">
        <f>SUM(E98:E124)</f>
        <v>43.07</v>
      </c>
      <c r="F125" s="105">
        <f>SUM(F98:F124)</f>
        <v>292.37</v>
      </c>
      <c r="G125" s="105">
        <f>SUM(G98:G124)</f>
        <v>114.83</v>
      </c>
      <c r="H125" s="96"/>
      <c r="I125" s="96"/>
      <c r="J125" s="96"/>
    </row>
    <row r="126" spans="1:12">
      <c r="A126" s="203" t="s">
        <v>972</v>
      </c>
      <c r="B126" s="203"/>
      <c r="C126" s="203"/>
      <c r="D126" s="203"/>
      <c r="E126" s="203"/>
      <c r="F126" s="203"/>
      <c r="G126" s="203"/>
      <c r="H126" s="69"/>
      <c r="I126" s="69"/>
      <c r="J126" s="105">
        <f>SUM(J98:J125)</f>
        <v>450.27000000000004</v>
      </c>
    </row>
    <row r="130" spans="1:12">
      <c r="A130" t="s">
        <v>973</v>
      </c>
    </row>
    <row r="132" spans="1:12">
      <c r="A132" s="92" t="s">
        <v>303</v>
      </c>
      <c r="B132" s="93" t="s">
        <v>304</v>
      </c>
      <c r="C132" s="94" t="s">
        <v>962</v>
      </c>
      <c r="D132" s="93" t="s">
        <v>963</v>
      </c>
      <c r="E132" s="93" t="s">
        <v>964</v>
      </c>
      <c r="F132" s="93" t="s">
        <v>965</v>
      </c>
      <c r="G132" s="93" t="s">
        <v>966</v>
      </c>
      <c r="H132" s="93" t="s">
        <v>967</v>
      </c>
      <c r="I132" s="93" t="s">
        <v>968</v>
      </c>
      <c r="J132" s="93" t="s">
        <v>914</v>
      </c>
    </row>
    <row r="133" spans="1:12">
      <c r="A133" s="102">
        <v>1</v>
      </c>
      <c r="B133" s="69" t="str">
        <f>'BRYŁA A'!C82</f>
        <v>Komunikacja</v>
      </c>
      <c r="C133" s="96">
        <v>179</v>
      </c>
      <c r="D133" s="96"/>
      <c r="E133" s="96"/>
      <c r="F133" s="96">
        <f>J133</f>
        <v>68.900000000000006</v>
      </c>
      <c r="G133" s="96"/>
      <c r="H133" s="96"/>
      <c r="I133" s="96"/>
      <c r="J133" s="96">
        <v>68.900000000000006</v>
      </c>
      <c r="L133">
        <f>J133</f>
        <v>68.900000000000006</v>
      </c>
    </row>
    <row r="134" spans="1:12">
      <c r="A134" s="102">
        <v>2</v>
      </c>
      <c r="B134" s="69" t="str">
        <f>'BRYŁA A'!C83</f>
        <v>Kuchnia mleczna zmywalnia</v>
      </c>
      <c r="C134" s="96">
        <v>180</v>
      </c>
      <c r="D134" s="96"/>
      <c r="E134" s="96"/>
      <c r="F134" s="96">
        <f>J134</f>
        <v>10.25</v>
      </c>
      <c r="G134" s="96"/>
      <c r="H134" s="96"/>
      <c r="I134" s="96"/>
      <c r="J134" s="96">
        <v>10.25</v>
      </c>
      <c r="L134">
        <f>J134</f>
        <v>10.25</v>
      </c>
    </row>
    <row r="135" spans="1:12">
      <c r="A135" s="102">
        <v>3</v>
      </c>
      <c r="B135" s="69" t="str">
        <f>'BRYŁA A'!C84</f>
        <v>Kuchnia mleczna cz.czysta</v>
      </c>
      <c r="C135" s="96">
        <v>181</v>
      </c>
      <c r="D135" s="96"/>
      <c r="E135" s="96"/>
      <c r="F135" s="96">
        <f>J135</f>
        <v>13.32</v>
      </c>
      <c r="G135" s="96"/>
      <c r="H135" s="96"/>
      <c r="I135" s="96"/>
      <c r="J135" s="96">
        <v>13.32</v>
      </c>
      <c r="L135">
        <f>J135</f>
        <v>13.32</v>
      </c>
    </row>
    <row r="136" spans="1:12">
      <c r="A136" s="102">
        <v>4</v>
      </c>
      <c r="B136" s="69" t="str">
        <f>'BRYŁA A'!C85</f>
        <v>Łazienka dzieci młodsze</v>
      </c>
      <c r="C136" s="96">
        <v>182</v>
      </c>
      <c r="D136" s="96"/>
      <c r="E136" s="96"/>
      <c r="F136" s="96">
        <f>J136</f>
        <v>14.01</v>
      </c>
      <c r="G136" s="96"/>
      <c r="H136" s="96"/>
      <c r="I136" s="96"/>
      <c r="J136" s="96">
        <v>14.01</v>
      </c>
    </row>
    <row r="137" spans="1:12">
      <c r="A137" s="102">
        <v>5</v>
      </c>
      <c r="B137" s="69" t="str">
        <f>'BRYŁA A'!C86</f>
        <v>Separatka</v>
      </c>
      <c r="C137" s="96">
        <v>183</v>
      </c>
      <c r="D137" s="96"/>
      <c r="E137" s="96"/>
      <c r="F137" s="96">
        <f>J137</f>
        <v>14.01</v>
      </c>
      <c r="G137" s="96"/>
      <c r="H137" s="96"/>
      <c r="I137" s="96"/>
      <c r="J137" s="96">
        <v>14.01</v>
      </c>
      <c r="L137">
        <f t="shared" ref="L137:L143" si="43">J137</f>
        <v>14.01</v>
      </c>
    </row>
    <row r="138" spans="1:12">
      <c r="A138" s="102">
        <v>6</v>
      </c>
      <c r="B138" s="69" t="str">
        <f>'BRYŁA A'!C87</f>
        <v>Gabinet zabiegowy</v>
      </c>
      <c r="C138" s="96">
        <v>184</v>
      </c>
      <c r="D138" s="96"/>
      <c r="E138" s="96">
        <f>J138</f>
        <v>17.440000000000001</v>
      </c>
      <c r="F138" s="96"/>
      <c r="G138" s="96"/>
      <c r="H138" s="96"/>
      <c r="I138" s="96"/>
      <c r="J138" s="96">
        <v>17.440000000000001</v>
      </c>
      <c r="L138">
        <f t="shared" si="43"/>
        <v>17.440000000000001</v>
      </c>
    </row>
    <row r="139" spans="1:12">
      <c r="A139" s="102">
        <v>7</v>
      </c>
      <c r="B139" s="69" t="str">
        <f>'BRYŁA A'!C88</f>
        <v>Gabinet zabiegowy</v>
      </c>
      <c r="C139" s="96">
        <v>185</v>
      </c>
      <c r="D139" s="96"/>
      <c r="E139" s="96">
        <f>J139</f>
        <v>22.11</v>
      </c>
      <c r="F139" s="96"/>
      <c r="G139" s="96"/>
      <c r="H139" s="96"/>
      <c r="I139" s="96"/>
      <c r="J139" s="96">
        <v>22.11</v>
      </c>
      <c r="L139">
        <f t="shared" si="43"/>
        <v>22.11</v>
      </c>
    </row>
    <row r="140" spans="1:12">
      <c r="A140" s="102">
        <v>8</v>
      </c>
      <c r="B140" s="69" t="str">
        <f>'BRYŁA A'!C89</f>
        <v>Brudownik</v>
      </c>
      <c r="C140" s="96">
        <v>186</v>
      </c>
      <c r="D140" s="96"/>
      <c r="E140" s="96"/>
      <c r="F140" s="96">
        <f>J140</f>
        <v>8.86</v>
      </c>
      <c r="G140" s="96"/>
      <c r="H140" s="96"/>
      <c r="I140" s="96"/>
      <c r="J140" s="96">
        <v>8.86</v>
      </c>
      <c r="L140">
        <f t="shared" si="43"/>
        <v>8.86</v>
      </c>
    </row>
    <row r="141" spans="1:12">
      <c r="A141" s="102">
        <v>9</v>
      </c>
      <c r="B141" s="69" t="str">
        <f>'BRYŁA A'!C90</f>
        <v>Gabinet lekarski</v>
      </c>
      <c r="C141" s="96">
        <v>187</v>
      </c>
      <c r="D141" s="96"/>
      <c r="E141" s="96"/>
      <c r="F141" s="96">
        <f>J141</f>
        <v>17.89</v>
      </c>
      <c r="G141" s="96"/>
      <c r="H141" s="96"/>
      <c r="I141" s="96"/>
      <c r="J141" s="96">
        <v>17.89</v>
      </c>
      <c r="L141">
        <f t="shared" si="43"/>
        <v>17.89</v>
      </c>
    </row>
    <row r="142" spans="1:12">
      <c r="A142" s="102">
        <v>10</v>
      </c>
      <c r="B142" s="69" t="str">
        <f>'BRYŁA A'!C91</f>
        <v>Komunikacja / poczekalnia</v>
      </c>
      <c r="C142" s="96">
        <v>188</v>
      </c>
      <c r="D142" s="96"/>
      <c r="E142" s="96"/>
      <c r="F142" s="96"/>
      <c r="G142" s="97">
        <f>J142</f>
        <v>33.72</v>
      </c>
      <c r="H142" s="96"/>
      <c r="I142" s="96"/>
      <c r="J142" s="96">
        <v>33.72</v>
      </c>
      <c r="L142">
        <f t="shared" si="43"/>
        <v>33.72</v>
      </c>
    </row>
    <row r="143" spans="1:12">
      <c r="A143" s="102">
        <v>11</v>
      </c>
      <c r="B143" s="69" t="str">
        <f>'BRYŁA A'!C92</f>
        <v>Pom.oczekujących</v>
      </c>
      <c r="C143" s="96">
        <v>189</v>
      </c>
      <c r="D143" s="96"/>
      <c r="E143" s="96"/>
      <c r="F143" s="96"/>
      <c r="G143" s="97">
        <f>J143</f>
        <v>18.05</v>
      </c>
      <c r="H143" s="96"/>
      <c r="I143" s="96"/>
      <c r="J143" s="96">
        <v>18.05</v>
      </c>
      <c r="L143">
        <f t="shared" si="43"/>
        <v>18.05</v>
      </c>
    </row>
    <row r="144" spans="1:12">
      <c r="A144" s="102">
        <v>12</v>
      </c>
      <c r="B144" s="69" t="str">
        <f>'BRYŁA A'!C93</f>
        <v>Łazienka</v>
      </c>
      <c r="C144" s="96">
        <v>190</v>
      </c>
      <c r="D144" s="96"/>
      <c r="E144" s="96"/>
      <c r="F144" s="96">
        <f>J144</f>
        <v>3.89</v>
      </c>
      <c r="G144" s="96"/>
      <c r="H144" s="96"/>
      <c r="I144" s="96"/>
      <c r="J144" s="96">
        <v>3.89</v>
      </c>
    </row>
    <row r="145" spans="1:12">
      <c r="A145" s="102">
        <v>13</v>
      </c>
      <c r="B145" s="69" t="str">
        <f>'BRYŁA A'!C94</f>
        <v>Pom. lekarzy+sekretariat</v>
      </c>
      <c r="C145" s="96">
        <v>191</v>
      </c>
      <c r="D145" s="96"/>
      <c r="E145" s="96"/>
      <c r="F145" s="96"/>
      <c r="G145" s="96">
        <f>J145</f>
        <v>18.77</v>
      </c>
      <c r="H145" s="96"/>
      <c r="I145" s="96"/>
      <c r="J145" s="96">
        <v>18.77</v>
      </c>
      <c r="L145">
        <f>J145</f>
        <v>18.77</v>
      </c>
    </row>
    <row r="146" spans="1:12">
      <c r="A146" s="102">
        <v>14</v>
      </c>
      <c r="B146" s="69" t="str">
        <f>'BRYŁA A'!C95</f>
        <v>Biuro oddziałowej</v>
      </c>
      <c r="C146" s="96" t="s">
        <v>96</v>
      </c>
      <c r="D146" s="96"/>
      <c r="E146" s="96"/>
      <c r="F146" s="96"/>
      <c r="G146" s="97">
        <f>J146</f>
        <v>8.07</v>
      </c>
      <c r="H146" s="106"/>
      <c r="I146" s="106"/>
      <c r="J146" s="96">
        <v>8.07</v>
      </c>
      <c r="L146">
        <f>J146</f>
        <v>8.07</v>
      </c>
    </row>
    <row r="147" spans="1:12">
      <c r="A147" s="102">
        <v>15</v>
      </c>
      <c r="B147" s="69" t="str">
        <f>'BRYŁA A'!C96</f>
        <v>Biuro drdynatora</v>
      </c>
      <c r="C147" s="96" t="s">
        <v>98</v>
      </c>
      <c r="D147" s="96"/>
      <c r="E147" s="96"/>
      <c r="F147" s="96"/>
      <c r="G147" s="97">
        <f>J147</f>
        <v>15.52</v>
      </c>
      <c r="H147" s="107"/>
      <c r="I147" s="107"/>
      <c r="J147" s="73">
        <v>15.52</v>
      </c>
      <c r="L147">
        <f>J147</f>
        <v>15.52</v>
      </c>
    </row>
    <row r="148" spans="1:12">
      <c r="A148" s="102">
        <v>16</v>
      </c>
      <c r="B148" s="69" t="str">
        <f>'BRYŁA A'!C97</f>
        <v>Pom.socjalne</v>
      </c>
      <c r="C148" s="96" t="s">
        <v>100</v>
      </c>
      <c r="D148" s="96"/>
      <c r="E148" s="96"/>
      <c r="F148" s="96">
        <f>J148</f>
        <v>5.98</v>
      </c>
      <c r="G148" s="96"/>
      <c r="H148" s="107"/>
      <c r="I148" s="107"/>
      <c r="J148" s="73">
        <v>5.98</v>
      </c>
      <c r="L148">
        <f>J148</f>
        <v>5.98</v>
      </c>
    </row>
    <row r="149" spans="1:12">
      <c r="A149" s="102">
        <v>17</v>
      </c>
      <c r="B149" s="69" t="str">
        <f>'BRYŁA A'!C98</f>
        <v>Łazienka personelu</v>
      </c>
      <c r="C149" s="96">
        <v>192</v>
      </c>
      <c r="D149" s="96"/>
      <c r="E149" s="96"/>
      <c r="F149" s="96">
        <f>J149</f>
        <v>13.9</v>
      </c>
      <c r="G149" s="96"/>
      <c r="H149" s="107"/>
      <c r="I149" s="107"/>
      <c r="J149" s="73">
        <v>13.9</v>
      </c>
    </row>
    <row r="150" spans="1:12">
      <c r="A150" s="102">
        <v>18</v>
      </c>
      <c r="B150" s="69" t="str">
        <f>'BRYŁA A'!C99</f>
        <v>Magazyn</v>
      </c>
      <c r="C150" s="96" t="s">
        <v>103</v>
      </c>
      <c r="D150" s="96"/>
      <c r="E150" s="96"/>
      <c r="F150" s="96"/>
      <c r="G150" s="103">
        <f>J150</f>
        <v>13.12</v>
      </c>
      <c r="H150" s="107"/>
      <c r="I150" s="107"/>
      <c r="J150" s="73">
        <v>13.12</v>
      </c>
      <c r="L150">
        <f>J150</f>
        <v>13.12</v>
      </c>
    </row>
    <row r="151" spans="1:12">
      <c r="A151" s="102">
        <v>19</v>
      </c>
      <c r="B151" s="69" t="str">
        <f>'BRYŁA A'!C100</f>
        <v>Sala chorych dzieci (12-18) 4 łóżkowa</v>
      </c>
      <c r="C151" s="96" t="s">
        <v>105</v>
      </c>
      <c r="D151" s="96"/>
      <c r="E151" s="96"/>
      <c r="F151" s="96">
        <f t="shared" ref="F151:F162" si="44">J151</f>
        <v>40.03</v>
      </c>
      <c r="G151" s="96"/>
      <c r="H151" s="107"/>
      <c r="I151" s="107"/>
      <c r="J151" s="73">
        <v>40.03</v>
      </c>
      <c r="L151">
        <f>J151</f>
        <v>40.03</v>
      </c>
    </row>
    <row r="152" spans="1:12">
      <c r="A152" s="102">
        <v>20</v>
      </c>
      <c r="B152" s="69" t="str">
        <f>'BRYŁA A'!C101</f>
        <v>Łazienka pacjentów</v>
      </c>
      <c r="C152" s="96" t="s">
        <v>107</v>
      </c>
      <c r="D152" s="96"/>
      <c r="E152" s="96"/>
      <c r="F152" s="96">
        <f t="shared" si="44"/>
        <v>4.16</v>
      </c>
      <c r="G152" s="96"/>
      <c r="H152" s="107"/>
      <c r="I152" s="107"/>
      <c r="J152" s="73">
        <v>4.16</v>
      </c>
    </row>
    <row r="153" spans="1:12">
      <c r="A153" s="102">
        <v>21</v>
      </c>
      <c r="B153" s="69" t="str">
        <f>'BRYŁA A'!C102</f>
        <v>Przedsionek</v>
      </c>
      <c r="C153" s="96" t="s">
        <v>108</v>
      </c>
      <c r="D153" s="96"/>
      <c r="E153" s="96"/>
      <c r="F153" s="96">
        <f t="shared" si="44"/>
        <v>7.94</v>
      </c>
      <c r="G153" s="96"/>
      <c r="H153" s="107"/>
      <c r="I153" s="107"/>
      <c r="J153" s="73">
        <v>7.94</v>
      </c>
      <c r="L153">
        <f>J153</f>
        <v>7.94</v>
      </c>
    </row>
    <row r="154" spans="1:12">
      <c r="A154" s="102">
        <v>22</v>
      </c>
      <c r="B154" s="69" t="str">
        <f>'BRYŁA A'!C103</f>
        <v>Sala chorych (dzieci średnie)4 łóżka</v>
      </c>
      <c r="C154" s="96" t="s">
        <v>109</v>
      </c>
      <c r="D154" s="96"/>
      <c r="E154" s="96"/>
      <c r="F154" s="96">
        <f t="shared" si="44"/>
        <v>33.659999999999997</v>
      </c>
      <c r="G154" s="96"/>
      <c r="H154" s="107"/>
      <c r="I154" s="107"/>
      <c r="J154" s="73">
        <v>33.659999999999997</v>
      </c>
      <c r="L154">
        <f>J154</f>
        <v>33.659999999999997</v>
      </c>
    </row>
    <row r="155" spans="1:12">
      <c r="A155" s="102">
        <v>23</v>
      </c>
      <c r="B155" s="69" t="str">
        <f>'BRYŁA A'!C104</f>
        <v>Łazienka pacjentów</v>
      </c>
      <c r="C155" s="96" t="s">
        <v>111</v>
      </c>
      <c r="D155" s="96"/>
      <c r="E155" s="96"/>
      <c r="F155" s="96">
        <f t="shared" si="44"/>
        <v>4.16</v>
      </c>
      <c r="G155" s="96"/>
      <c r="H155" s="107"/>
      <c r="I155" s="107"/>
      <c r="J155" s="73">
        <v>4.16</v>
      </c>
    </row>
    <row r="156" spans="1:12">
      <c r="A156" s="102">
        <v>24</v>
      </c>
      <c r="B156" s="69" t="str">
        <f>'BRYŁA A'!C105</f>
        <v>Przedsionek</v>
      </c>
      <c r="C156" s="96" t="s">
        <v>112</v>
      </c>
      <c r="D156" s="96"/>
      <c r="E156" s="96"/>
      <c r="F156" s="96">
        <f t="shared" si="44"/>
        <v>5.53</v>
      </c>
      <c r="G156" s="96"/>
      <c r="H156" s="107"/>
      <c r="I156" s="107"/>
      <c r="J156" s="73">
        <v>5.53</v>
      </c>
      <c r="L156">
        <f t="shared" ref="L156:L164" si="45">J156</f>
        <v>5.53</v>
      </c>
    </row>
    <row r="157" spans="1:12">
      <c r="A157" s="102">
        <v>25</v>
      </c>
      <c r="B157" s="69" t="str">
        <f>'BRYŁA A'!C106</f>
        <v>Sala chorych (dzieci do lat 3)-4 łóżkowa</v>
      </c>
      <c r="C157" s="96" t="s">
        <v>113</v>
      </c>
      <c r="D157" s="96"/>
      <c r="E157" s="96"/>
      <c r="F157" s="96">
        <f t="shared" si="44"/>
        <v>2.13</v>
      </c>
      <c r="G157" s="96"/>
      <c r="H157" s="107"/>
      <c r="I157" s="107"/>
      <c r="J157" s="73">
        <v>2.13</v>
      </c>
      <c r="L157">
        <f t="shared" si="45"/>
        <v>2.13</v>
      </c>
    </row>
    <row r="158" spans="1:12">
      <c r="A158" s="102">
        <v>26</v>
      </c>
      <c r="B158" s="69" t="str">
        <f>'BRYŁA A'!C107</f>
        <v>Sala chorych (dzieci do lat 3)-3 łóżkowa</v>
      </c>
      <c r="C158" s="96" t="s">
        <v>115</v>
      </c>
      <c r="D158" s="96"/>
      <c r="E158" s="96"/>
      <c r="F158" s="96">
        <f t="shared" si="44"/>
        <v>6.83</v>
      </c>
      <c r="G158" s="96"/>
      <c r="H158" s="107"/>
      <c r="I158" s="107"/>
      <c r="J158" s="73">
        <v>6.83</v>
      </c>
      <c r="L158">
        <f t="shared" si="45"/>
        <v>6.83</v>
      </c>
    </row>
    <row r="159" spans="1:12">
      <c r="A159" s="102">
        <v>27</v>
      </c>
      <c r="B159" s="69" t="str">
        <f>'BRYŁA A'!C108</f>
        <v>Komunikacja</v>
      </c>
      <c r="C159" s="96" t="s">
        <v>117</v>
      </c>
      <c r="D159" s="96"/>
      <c r="E159" s="96"/>
      <c r="F159" s="96">
        <f t="shared" si="44"/>
        <v>5.09</v>
      </c>
      <c r="G159" s="96"/>
      <c r="H159" s="107"/>
      <c r="I159" s="107"/>
      <c r="J159" s="73">
        <v>5.09</v>
      </c>
      <c r="L159">
        <f t="shared" si="45"/>
        <v>5.09</v>
      </c>
    </row>
    <row r="160" spans="1:12">
      <c r="A160" s="102">
        <v>28</v>
      </c>
      <c r="B160" s="69" t="str">
        <f>'BRYŁA A'!C109</f>
        <v>Sala chorych (dzieci do lat 3)-4 łóżkowa</v>
      </c>
      <c r="C160" s="96" t="s">
        <v>118</v>
      </c>
      <c r="D160" s="96"/>
      <c r="E160" s="96"/>
      <c r="F160" s="96">
        <f t="shared" si="44"/>
        <v>1.86</v>
      </c>
      <c r="G160" s="96"/>
      <c r="H160" s="107"/>
      <c r="I160" s="107"/>
      <c r="J160" s="73">
        <v>1.86</v>
      </c>
      <c r="L160">
        <f t="shared" si="45"/>
        <v>1.86</v>
      </c>
    </row>
    <row r="161" spans="1:12">
      <c r="A161" s="102">
        <v>29</v>
      </c>
      <c r="B161" s="69" t="str">
        <f>'BRYŁA A'!C110</f>
        <v>Sala chorych (dzieci do lat 3)-3 łóżkowa</v>
      </c>
      <c r="C161" s="96" t="s">
        <v>119</v>
      </c>
      <c r="D161" s="96"/>
      <c r="E161" s="96"/>
      <c r="F161" s="96">
        <f t="shared" si="44"/>
        <v>6.28</v>
      </c>
      <c r="G161" s="96"/>
      <c r="H161" s="107"/>
      <c r="I161" s="107"/>
      <c r="J161" s="73">
        <v>6.28</v>
      </c>
      <c r="L161">
        <f t="shared" si="45"/>
        <v>6.28</v>
      </c>
    </row>
    <row r="162" spans="1:12">
      <c r="A162" s="102">
        <v>30</v>
      </c>
      <c r="B162" s="69" t="str">
        <f>'BRYŁA A'!C111</f>
        <v>Komunikacja</v>
      </c>
      <c r="C162" s="96" t="s">
        <v>120</v>
      </c>
      <c r="D162" s="96"/>
      <c r="E162" s="96"/>
      <c r="F162" s="96">
        <f t="shared" si="44"/>
        <v>5.9</v>
      </c>
      <c r="G162" s="96"/>
      <c r="H162" s="107"/>
      <c r="I162" s="107"/>
      <c r="J162" s="73">
        <v>5.9</v>
      </c>
      <c r="L162">
        <f t="shared" si="45"/>
        <v>5.9</v>
      </c>
    </row>
    <row r="163" spans="1:12">
      <c r="A163" s="102">
        <v>31</v>
      </c>
      <c r="B163" s="69" t="str">
        <f>'BRYŁA A'!C112</f>
        <v>Pkt pielęgniarki dyżurnej</v>
      </c>
      <c r="C163" s="96">
        <v>197</v>
      </c>
      <c r="D163" s="96"/>
      <c r="E163" s="96"/>
      <c r="F163" s="96"/>
      <c r="G163" s="96">
        <f>J163</f>
        <v>12.97</v>
      </c>
      <c r="H163" s="107"/>
      <c r="I163" s="107"/>
      <c r="J163" s="73">
        <v>12.97</v>
      </c>
      <c r="L163">
        <f t="shared" si="45"/>
        <v>12.97</v>
      </c>
    </row>
    <row r="164" spans="1:12">
      <c r="A164" s="102">
        <v>32</v>
      </c>
      <c r="B164" s="69" t="str">
        <f>'BRYŁA A'!C113</f>
        <v>Sala chorych 2 łóżkowa</v>
      </c>
      <c r="C164" s="96" t="s">
        <v>122</v>
      </c>
      <c r="D164" s="96"/>
      <c r="E164" s="96"/>
      <c r="F164" s="96">
        <f>J164</f>
        <v>19.38</v>
      </c>
      <c r="G164" s="96"/>
      <c r="H164" s="107"/>
      <c r="I164" s="107"/>
      <c r="J164" s="73">
        <v>19.38</v>
      </c>
      <c r="L164">
        <f t="shared" si="45"/>
        <v>19.38</v>
      </c>
    </row>
    <row r="165" spans="1:12">
      <c r="A165" s="102">
        <v>33</v>
      </c>
      <c r="B165" s="69" t="str">
        <f>'BRYŁA A'!C114</f>
        <v>Łazienka</v>
      </c>
      <c r="C165" s="96" t="s">
        <v>124</v>
      </c>
      <c r="D165" s="96"/>
      <c r="E165" s="96"/>
      <c r="F165" s="96">
        <f>J165</f>
        <v>7.04</v>
      </c>
      <c r="G165" s="96"/>
      <c r="H165" s="107"/>
      <c r="I165" s="107"/>
      <c r="J165" s="73">
        <v>7.04</v>
      </c>
    </row>
    <row r="166" spans="1:12">
      <c r="A166" s="102">
        <v>34</v>
      </c>
      <c r="B166" s="69" t="str">
        <f>'BRYŁA A'!C115</f>
        <v>Śluza</v>
      </c>
      <c r="C166" s="96" t="s">
        <v>125</v>
      </c>
      <c r="D166" s="96"/>
      <c r="E166" s="96"/>
      <c r="F166" s="96">
        <f>J166</f>
        <v>16.3</v>
      </c>
      <c r="G166" s="96"/>
      <c r="H166" s="107"/>
      <c r="I166" s="107"/>
      <c r="J166" s="73">
        <v>16.3</v>
      </c>
      <c r="L166">
        <f>J166</f>
        <v>16.3</v>
      </c>
    </row>
    <row r="167" spans="1:12">
      <c r="A167" s="102">
        <v>35</v>
      </c>
      <c r="B167" s="69" t="str">
        <f>'BRYŁA A'!C116</f>
        <v>Składzik porządkowy</v>
      </c>
      <c r="C167" s="96">
        <v>199</v>
      </c>
      <c r="D167" s="96"/>
      <c r="E167" s="96"/>
      <c r="F167" s="96"/>
      <c r="G167" s="103">
        <f>J167</f>
        <v>10.76</v>
      </c>
      <c r="H167" s="107"/>
      <c r="I167" s="107"/>
      <c r="J167" s="73">
        <v>10.76</v>
      </c>
      <c r="L167">
        <f>J167</f>
        <v>10.76</v>
      </c>
    </row>
    <row r="168" spans="1:12">
      <c r="A168" s="68"/>
      <c r="B168" s="104" t="s">
        <v>886</v>
      </c>
      <c r="C168" s="96"/>
      <c r="D168" s="105">
        <f>SUM(D133:D167)</f>
        <v>0</v>
      </c>
      <c r="E168" s="105">
        <f>SUM(E133:E167)</f>
        <v>39.549999999999997</v>
      </c>
      <c r="F168" s="105">
        <f>SUM(F133:F167)</f>
        <v>337.2999999999999</v>
      </c>
      <c r="G168" s="105">
        <f>SUM(G133:G167)</f>
        <v>130.97999999999999</v>
      </c>
      <c r="H168" s="105">
        <f>SUM(H133:H167)</f>
        <v>0</v>
      </c>
      <c r="I168" s="92"/>
      <c r="J168" s="108"/>
    </row>
    <row r="169" spans="1:12">
      <c r="A169" s="203" t="s">
        <v>974</v>
      </c>
      <c r="B169" s="203"/>
      <c r="C169" s="203"/>
      <c r="D169" s="203"/>
      <c r="E169" s="203"/>
      <c r="F169" s="203"/>
      <c r="G169" s="203"/>
      <c r="H169" s="109"/>
      <c r="I169" s="109"/>
      <c r="J169" s="93">
        <f>SUM(J133:J168)</f>
        <v>507.83</v>
      </c>
    </row>
    <row r="172" spans="1:12">
      <c r="A172" t="s">
        <v>975</v>
      </c>
    </row>
    <row r="174" spans="1:12">
      <c r="A174" s="92" t="s">
        <v>303</v>
      </c>
      <c r="B174" s="93" t="s">
        <v>304</v>
      </c>
      <c r="C174" s="94" t="s">
        <v>962</v>
      </c>
      <c r="D174" s="93" t="s">
        <v>963</v>
      </c>
      <c r="E174" s="93" t="s">
        <v>964</v>
      </c>
      <c r="F174" s="93" t="s">
        <v>965</v>
      </c>
      <c r="G174" s="93" t="s">
        <v>966</v>
      </c>
      <c r="H174" s="93" t="s">
        <v>967</v>
      </c>
      <c r="I174" s="93" t="s">
        <v>968</v>
      </c>
      <c r="J174" s="93" t="s">
        <v>914</v>
      </c>
    </row>
    <row r="175" spans="1:12">
      <c r="A175" s="102">
        <v>1</v>
      </c>
      <c r="B175" s="69" t="str">
        <f>'BRYŁA A'!C128</f>
        <v>Komunikacja</v>
      </c>
      <c r="C175" s="96">
        <v>263</v>
      </c>
      <c r="D175" s="96"/>
      <c r="E175" s="96"/>
      <c r="F175" s="96">
        <f>J175</f>
        <v>15.23</v>
      </c>
      <c r="G175" s="96"/>
      <c r="H175" s="96"/>
      <c r="I175" s="96"/>
      <c r="J175" s="96">
        <v>15.23</v>
      </c>
      <c r="L175">
        <f>J175</f>
        <v>15.23</v>
      </c>
    </row>
    <row r="176" spans="1:12" ht="15" thickBot="1">
      <c r="A176" s="102">
        <v>2</v>
      </c>
      <c r="B176" s="69" t="str">
        <f>'BRYŁA A'!C130</f>
        <v>Brudownik z przedsionkiem</v>
      </c>
      <c r="C176" s="96">
        <v>264</v>
      </c>
      <c r="D176" s="96"/>
      <c r="E176" s="96"/>
      <c r="F176" s="96">
        <f>J176</f>
        <v>6.2</v>
      </c>
      <c r="G176" s="96"/>
      <c r="H176" s="96"/>
      <c r="I176" s="96"/>
      <c r="J176" s="96">
        <v>6.2</v>
      </c>
      <c r="L176">
        <f>J176</f>
        <v>6.2</v>
      </c>
    </row>
    <row r="177" spans="1:12" ht="15" thickBot="1">
      <c r="A177" s="102">
        <v>3</v>
      </c>
      <c r="B177" s="69" t="str">
        <f>'BRYŁA A'!C131</f>
        <v>Sala chorych 1-łóżkowa</v>
      </c>
      <c r="C177" s="96">
        <v>265</v>
      </c>
      <c r="D177" s="96"/>
      <c r="E177" s="96"/>
      <c r="F177" s="96">
        <f>J177</f>
        <v>10.3</v>
      </c>
      <c r="G177" s="96"/>
      <c r="H177" s="96"/>
      <c r="I177" s="96"/>
      <c r="J177" s="96">
        <v>10.3</v>
      </c>
      <c r="L177">
        <f>J177</f>
        <v>10.3</v>
      </c>
    </row>
    <row r="178" spans="1:12" ht="15" thickBot="1">
      <c r="A178" s="102">
        <v>4</v>
      </c>
      <c r="B178" s="69" t="str">
        <f>'BRYŁA A'!C132</f>
        <v>Łazienka</v>
      </c>
      <c r="C178" s="96" t="s">
        <v>136</v>
      </c>
      <c r="D178" s="96"/>
      <c r="E178" s="96"/>
      <c r="F178" s="96">
        <f>J178</f>
        <v>2.82</v>
      </c>
      <c r="G178" s="96"/>
      <c r="H178" s="96"/>
      <c r="I178" s="96"/>
      <c r="J178" s="96">
        <v>2.82</v>
      </c>
    </row>
    <row r="179" spans="1:12" ht="15" thickBot="1">
      <c r="A179" s="102">
        <v>5</v>
      </c>
      <c r="B179" s="69" t="str">
        <f>'BRYŁA A'!C133</f>
        <v>Gabinet zabiegowy pielęgniarski</v>
      </c>
      <c r="C179" s="96">
        <v>266</v>
      </c>
      <c r="D179" s="96"/>
      <c r="E179" s="96"/>
      <c r="F179" s="96">
        <f>J179</f>
        <v>16</v>
      </c>
      <c r="G179" s="96"/>
      <c r="H179" s="96"/>
      <c r="I179" s="96"/>
      <c r="J179" s="96">
        <v>16</v>
      </c>
      <c r="L179">
        <f t="shared" ref="L179:L186" si="46">J179</f>
        <v>16</v>
      </c>
    </row>
    <row r="180" spans="1:12" ht="15" thickBot="1">
      <c r="A180" s="102">
        <v>6</v>
      </c>
      <c r="B180" s="69" t="str">
        <f>'BRYŁA A'!C134</f>
        <v>Punkt pielęgniarski</v>
      </c>
      <c r="C180" s="96">
        <v>267</v>
      </c>
      <c r="D180" s="96"/>
      <c r="E180" s="96"/>
      <c r="F180" s="96"/>
      <c r="G180" s="96">
        <f>J180</f>
        <v>13</v>
      </c>
      <c r="H180" s="96"/>
      <c r="I180" s="96"/>
      <c r="J180" s="96">
        <v>13</v>
      </c>
      <c r="L180">
        <f t="shared" si="46"/>
        <v>13</v>
      </c>
    </row>
    <row r="181" spans="1:12" ht="15" thickBot="1">
      <c r="A181" s="102">
        <v>7</v>
      </c>
      <c r="B181" s="69" t="str">
        <f>'BRYŁA A'!C135</f>
        <v>Gabinet zabiegowy</v>
      </c>
      <c r="C181" s="96">
        <v>268</v>
      </c>
      <c r="D181" s="96"/>
      <c r="E181" s="96">
        <f>J181</f>
        <v>16</v>
      </c>
      <c r="F181" s="96"/>
      <c r="G181" s="96"/>
      <c r="H181" s="96"/>
      <c r="I181" s="96"/>
      <c r="J181" s="96">
        <v>16</v>
      </c>
      <c r="L181">
        <f t="shared" si="46"/>
        <v>16</v>
      </c>
    </row>
    <row r="182" spans="1:12" ht="15" thickBot="1">
      <c r="A182" s="102">
        <v>8</v>
      </c>
      <c r="B182" s="69" t="str">
        <f>'BRYŁA A'!C136</f>
        <v>Gabinet zabiegowy</v>
      </c>
      <c r="C182" s="96">
        <v>269</v>
      </c>
      <c r="D182" s="96"/>
      <c r="E182" s="96">
        <f>J182</f>
        <v>22.11</v>
      </c>
      <c r="F182" s="96"/>
      <c r="G182" s="96"/>
      <c r="H182" s="96"/>
      <c r="I182" s="96"/>
      <c r="J182" s="96">
        <v>22.11</v>
      </c>
      <c r="L182">
        <f t="shared" si="46"/>
        <v>22.11</v>
      </c>
    </row>
    <row r="183" spans="1:12" ht="15" thickBot="1">
      <c r="A183" s="102">
        <v>9</v>
      </c>
      <c r="B183" s="69" t="str">
        <f>'BRYŁA A'!C137</f>
        <v>Pokój kierownika oddziału</v>
      </c>
      <c r="C183" s="96">
        <v>270</v>
      </c>
      <c r="D183" s="96"/>
      <c r="E183" s="96"/>
      <c r="F183" s="96"/>
      <c r="G183" s="97">
        <f>J183</f>
        <v>15.34</v>
      </c>
      <c r="H183" s="96"/>
      <c r="I183" s="96"/>
      <c r="J183" s="96">
        <v>15.34</v>
      </c>
      <c r="L183">
        <f t="shared" si="46"/>
        <v>15.34</v>
      </c>
    </row>
    <row r="184" spans="1:12" ht="15" thickBot="1">
      <c r="A184" s="102">
        <v>10</v>
      </c>
      <c r="B184" s="69" t="str">
        <f>'BRYŁA A'!C138</f>
        <v>Pokój pielęgniarki oddziałowej</v>
      </c>
      <c r="C184" s="96">
        <v>271</v>
      </c>
      <c r="D184" s="96"/>
      <c r="E184" s="96"/>
      <c r="F184" s="96"/>
      <c r="G184" s="97">
        <f>J184</f>
        <v>16.52</v>
      </c>
      <c r="H184" s="96"/>
      <c r="I184" s="96"/>
      <c r="J184" s="96">
        <v>16.52</v>
      </c>
      <c r="L184">
        <f t="shared" si="46"/>
        <v>16.52</v>
      </c>
    </row>
    <row r="185" spans="1:12" ht="15" thickBot="1">
      <c r="A185" s="102">
        <v>11</v>
      </c>
      <c r="B185" s="69" t="str">
        <f>'BRYŁA A'!C139</f>
        <v>Magazyn II</v>
      </c>
      <c r="C185" s="96">
        <v>272</v>
      </c>
      <c r="D185" s="96"/>
      <c r="E185" s="96"/>
      <c r="F185" s="96"/>
      <c r="G185" s="103">
        <f>J185</f>
        <v>12.08</v>
      </c>
      <c r="H185" s="96"/>
      <c r="I185" s="96"/>
      <c r="J185" s="96">
        <v>12.08</v>
      </c>
      <c r="L185">
        <f t="shared" si="46"/>
        <v>12.08</v>
      </c>
    </row>
    <row r="186" spans="1:12" ht="15" thickBot="1">
      <c r="A186" s="102">
        <v>12</v>
      </c>
      <c r="B186" s="69" t="str">
        <f>'BRYŁA A'!C140</f>
        <v>Komunikacja</v>
      </c>
      <c r="C186" s="96">
        <v>273</v>
      </c>
      <c r="D186" s="96"/>
      <c r="E186" s="96"/>
      <c r="F186" s="96">
        <f t="shared" ref="F186:F195" si="47">J186</f>
        <v>16.87</v>
      </c>
      <c r="G186" s="96"/>
      <c r="H186" s="96"/>
      <c r="I186" s="96"/>
      <c r="J186" s="96">
        <v>16.87</v>
      </c>
      <c r="L186">
        <f t="shared" si="46"/>
        <v>16.87</v>
      </c>
    </row>
    <row r="187" spans="1:12" ht="15" thickBot="1">
      <c r="A187" s="102">
        <v>13</v>
      </c>
      <c r="B187" s="69" t="str">
        <f>'BRYŁA A'!C141</f>
        <v>Łazienka personelu</v>
      </c>
      <c r="C187" s="96">
        <v>274</v>
      </c>
      <c r="D187" s="96"/>
      <c r="E187" s="96"/>
      <c r="F187" s="96">
        <f t="shared" si="47"/>
        <v>7.47</v>
      </c>
      <c r="G187" s="96"/>
      <c r="H187" s="96"/>
      <c r="I187" s="96"/>
      <c r="J187" s="96">
        <v>7.47</v>
      </c>
    </row>
    <row r="188" spans="1:12" ht="15" thickBot="1">
      <c r="A188" s="102">
        <v>14</v>
      </c>
      <c r="B188" s="69" t="str">
        <f>'BRYŁA A'!C142</f>
        <v>Kuchenka oddziałowa</v>
      </c>
      <c r="C188" s="96">
        <v>275</v>
      </c>
      <c r="D188" s="96"/>
      <c r="E188" s="96"/>
      <c r="F188" s="96">
        <f t="shared" si="47"/>
        <v>12.83</v>
      </c>
      <c r="G188" s="96"/>
      <c r="H188" s="96"/>
      <c r="I188" s="96"/>
      <c r="J188" s="96">
        <v>12.83</v>
      </c>
      <c r="L188">
        <f>J188</f>
        <v>12.83</v>
      </c>
    </row>
    <row r="189" spans="1:12" ht="15" thickBot="1">
      <c r="A189" s="102">
        <v>15</v>
      </c>
      <c r="B189" s="69" t="str">
        <f>'BRYŁA A'!C143</f>
        <v>Komunikacja</v>
      </c>
      <c r="C189" s="96">
        <v>276</v>
      </c>
      <c r="D189" s="96"/>
      <c r="E189" s="96"/>
      <c r="F189" s="96">
        <f t="shared" si="47"/>
        <v>68.900000000000006</v>
      </c>
      <c r="G189" s="96"/>
      <c r="H189" s="96"/>
      <c r="I189" s="96"/>
      <c r="J189" s="96">
        <v>68.900000000000006</v>
      </c>
      <c r="L189">
        <f>J189</f>
        <v>68.900000000000006</v>
      </c>
    </row>
    <row r="190" spans="1:12" ht="15" thickBot="1">
      <c r="A190" s="102">
        <v>16</v>
      </c>
      <c r="B190" s="69" t="str">
        <f>'BRYŁA A'!C144</f>
        <v>Sala chorych 5-łóżkowa</v>
      </c>
      <c r="C190" s="96" t="s">
        <v>142</v>
      </c>
      <c r="D190" s="96"/>
      <c r="E190" s="96"/>
      <c r="F190" s="96">
        <f t="shared" si="47"/>
        <v>35.04</v>
      </c>
      <c r="G190" s="96"/>
      <c r="H190" s="96"/>
      <c r="I190" s="96"/>
      <c r="J190" s="96">
        <v>35.04</v>
      </c>
      <c r="L190">
        <f>J190</f>
        <v>35.04</v>
      </c>
    </row>
    <row r="191" spans="1:12" ht="15" thickBot="1">
      <c r="A191" s="102">
        <v>17</v>
      </c>
      <c r="B191" s="69" t="str">
        <f>'BRYŁA A'!C145</f>
        <v>Łazienka N/N</v>
      </c>
      <c r="C191" s="96" t="s">
        <v>144</v>
      </c>
      <c r="D191" s="96"/>
      <c r="E191" s="96"/>
      <c r="F191" s="96">
        <f t="shared" si="47"/>
        <v>9</v>
      </c>
      <c r="G191" s="96"/>
      <c r="H191" s="96"/>
      <c r="I191" s="96"/>
      <c r="J191" s="96">
        <v>9</v>
      </c>
    </row>
    <row r="192" spans="1:12" ht="15" thickBot="1">
      <c r="A192" s="102">
        <v>18</v>
      </c>
      <c r="B192" s="111" t="str">
        <f>'BRYŁA A'!C146</f>
        <v>Przedsionek</v>
      </c>
      <c r="C192" s="96" t="s">
        <v>145</v>
      </c>
      <c r="D192" s="112"/>
      <c r="E192" s="112"/>
      <c r="F192" s="112">
        <f t="shared" si="47"/>
        <v>8.11</v>
      </c>
      <c r="G192" s="112"/>
      <c r="H192" s="112"/>
      <c r="I192" s="112"/>
      <c r="J192" s="112">
        <v>8.11</v>
      </c>
      <c r="L192">
        <f>J192</f>
        <v>8.11</v>
      </c>
    </row>
    <row r="193" spans="1:12" ht="15" thickBot="1">
      <c r="A193" s="102">
        <v>19</v>
      </c>
      <c r="B193" s="114" t="str">
        <f>'BRYŁA A'!C147</f>
        <v>Sala chorych 5-łóżkowa</v>
      </c>
      <c r="C193" s="96" t="s">
        <v>146</v>
      </c>
      <c r="D193" s="115"/>
      <c r="E193" s="115"/>
      <c r="F193" s="115">
        <f t="shared" si="47"/>
        <v>34.06</v>
      </c>
      <c r="G193" s="115"/>
      <c r="H193" s="115"/>
      <c r="I193" s="115"/>
      <c r="J193" s="115">
        <v>34.06</v>
      </c>
      <c r="L193">
        <f>J193</f>
        <v>34.06</v>
      </c>
    </row>
    <row r="194" spans="1:12" ht="15" thickBot="1">
      <c r="A194" s="102">
        <v>20</v>
      </c>
      <c r="B194" s="114" t="str">
        <f>'BRYŁA A'!C148</f>
        <v>Łazieka pacjentów</v>
      </c>
      <c r="C194" s="96" t="s">
        <v>147</v>
      </c>
      <c r="D194" s="115"/>
      <c r="E194" s="115"/>
      <c r="F194" s="115">
        <f t="shared" si="47"/>
        <v>4.16</v>
      </c>
      <c r="G194" s="115"/>
      <c r="H194" s="115"/>
      <c r="I194" s="115"/>
      <c r="J194" s="115">
        <v>4.16</v>
      </c>
    </row>
    <row r="195" spans="1:12" ht="15" thickBot="1">
      <c r="A195" s="102">
        <v>21</v>
      </c>
      <c r="B195" s="114" t="str">
        <f>'BRYŁA A'!C149</f>
        <v>Przedsionek</v>
      </c>
      <c r="C195" s="96" t="s">
        <v>149</v>
      </c>
      <c r="D195" s="115"/>
      <c r="E195" s="115"/>
      <c r="F195" s="115">
        <f t="shared" si="47"/>
        <v>5.56</v>
      </c>
      <c r="G195" s="115"/>
      <c r="H195" s="115"/>
      <c r="I195" s="115"/>
      <c r="J195" s="115">
        <v>5.56</v>
      </c>
      <c r="L195">
        <f>J195</f>
        <v>5.56</v>
      </c>
    </row>
    <row r="196" spans="1:12" ht="15" thickBot="1">
      <c r="A196" s="102">
        <v>22</v>
      </c>
      <c r="B196" s="114" t="str">
        <f>'BRYŁA A'!C150</f>
        <v>Sala nadzoru chirurgicznego 5-łóżkowa</v>
      </c>
      <c r="C196" s="96" t="s">
        <v>150</v>
      </c>
      <c r="D196" s="115"/>
      <c r="E196" s="115">
        <f>J196</f>
        <v>37.24</v>
      </c>
      <c r="F196" s="115"/>
      <c r="G196" s="115"/>
      <c r="H196" s="115"/>
      <c r="I196" s="115"/>
      <c r="J196" s="115">
        <v>37.24</v>
      </c>
      <c r="L196">
        <f>J196</f>
        <v>37.24</v>
      </c>
    </row>
    <row r="197" spans="1:12" ht="15" thickBot="1">
      <c r="A197" s="102">
        <v>23</v>
      </c>
      <c r="B197" s="114" t="str">
        <f>'BRYŁA A'!C151</f>
        <v>Punkt obserwacyjny</v>
      </c>
      <c r="C197" s="96" t="s">
        <v>152</v>
      </c>
      <c r="D197" s="115"/>
      <c r="E197" s="115"/>
      <c r="F197" s="115"/>
      <c r="G197" s="115">
        <f>J197</f>
        <v>6.72</v>
      </c>
      <c r="H197" s="115"/>
      <c r="I197" s="115"/>
      <c r="J197" s="115">
        <v>6.72</v>
      </c>
      <c r="L197">
        <f>J197</f>
        <v>6.72</v>
      </c>
    </row>
    <row r="198" spans="1:12" ht="15" thickBot="1">
      <c r="A198" s="102">
        <v>24</v>
      </c>
      <c r="B198" s="114" t="str">
        <f>'BRYŁA A'!C152</f>
        <v>Sala chorych 5-łózkowa</v>
      </c>
      <c r="C198" s="96" t="s">
        <v>154</v>
      </c>
      <c r="D198" s="115"/>
      <c r="E198" s="115"/>
      <c r="F198" s="115">
        <f t="shared" ref="F198:F203" si="48">J198</f>
        <v>34.06</v>
      </c>
      <c r="G198" s="115"/>
      <c r="H198" s="115"/>
      <c r="I198" s="115"/>
      <c r="J198" s="115">
        <v>34.06</v>
      </c>
      <c r="L198">
        <f>J198</f>
        <v>34.06</v>
      </c>
    </row>
    <row r="199" spans="1:12" ht="15" thickBot="1">
      <c r="A199" s="102">
        <v>25</v>
      </c>
      <c r="B199" s="114" t="str">
        <f>'BRYŁA A'!C153</f>
        <v>Łazienka pacjentów</v>
      </c>
      <c r="C199" s="96" t="s">
        <v>156</v>
      </c>
      <c r="D199" s="115"/>
      <c r="E199" s="115"/>
      <c r="F199" s="115">
        <f t="shared" si="48"/>
        <v>4.16</v>
      </c>
      <c r="G199" s="115"/>
      <c r="H199" s="115"/>
      <c r="I199" s="115"/>
      <c r="J199" s="115">
        <v>4.16</v>
      </c>
    </row>
    <row r="200" spans="1:12" ht="15" thickBot="1">
      <c r="A200" s="102">
        <v>26</v>
      </c>
      <c r="B200" s="114" t="str">
        <f>'BRYŁA A'!C154</f>
        <v>Przedsionek</v>
      </c>
      <c r="C200" s="96" t="s">
        <v>157</v>
      </c>
      <c r="D200" s="115"/>
      <c r="E200" s="115"/>
      <c r="F200" s="115">
        <f t="shared" si="48"/>
        <v>5.56</v>
      </c>
      <c r="G200" s="115"/>
      <c r="H200" s="115"/>
      <c r="I200" s="115"/>
      <c r="J200" s="115">
        <v>5.56</v>
      </c>
      <c r="L200">
        <f>J200</f>
        <v>5.56</v>
      </c>
    </row>
    <row r="201" spans="1:12" ht="15" thickBot="1">
      <c r="A201" s="102">
        <v>27</v>
      </c>
      <c r="B201" s="109" t="str">
        <f>'BRYŁA A'!C155</f>
        <v>Sala chorych 5-łóżkowa</v>
      </c>
      <c r="C201" s="96" t="s">
        <v>158</v>
      </c>
      <c r="D201" s="99"/>
      <c r="E201" s="99"/>
      <c r="F201" s="99">
        <f t="shared" si="48"/>
        <v>37.479999999999997</v>
      </c>
      <c r="G201" s="99"/>
      <c r="H201" s="99"/>
      <c r="I201" s="99"/>
      <c r="J201" s="99">
        <v>37.479999999999997</v>
      </c>
      <c r="L201">
        <f>J201</f>
        <v>37.479999999999997</v>
      </c>
    </row>
    <row r="202" spans="1:12" ht="15" thickBot="1">
      <c r="A202" s="102">
        <v>28</v>
      </c>
      <c r="B202" s="69" t="str">
        <f>'BRYŁA A'!C156</f>
        <v>Łazienka pacjentów</v>
      </c>
      <c r="C202" s="96" t="s">
        <v>159</v>
      </c>
      <c r="D202" s="96"/>
      <c r="E202" s="96"/>
      <c r="F202" s="96">
        <f t="shared" si="48"/>
        <v>4.16</v>
      </c>
      <c r="G202" s="96"/>
      <c r="H202" s="96"/>
      <c r="I202" s="96"/>
      <c r="J202" s="96">
        <v>4.16</v>
      </c>
    </row>
    <row r="203" spans="1:12" ht="15" thickBot="1">
      <c r="A203" s="102">
        <v>29</v>
      </c>
      <c r="B203" s="69" t="str">
        <f>'BRYŁA A'!C157</f>
        <v>Przedsionek</v>
      </c>
      <c r="C203" s="96" t="s">
        <v>160</v>
      </c>
      <c r="D203" s="96"/>
      <c r="E203" s="96"/>
      <c r="F203" s="96">
        <f t="shared" si="48"/>
        <v>6.56</v>
      </c>
      <c r="G203" s="96"/>
      <c r="H203" s="96"/>
      <c r="I203" s="96"/>
      <c r="J203" s="96">
        <v>6.56</v>
      </c>
      <c r="L203">
        <f>J203</f>
        <v>6.56</v>
      </c>
    </row>
    <row r="204" spans="1:12" ht="15" thickBot="1">
      <c r="A204" s="102">
        <v>30</v>
      </c>
      <c r="B204" s="69" t="str">
        <f>'BRYŁA A'!C158</f>
        <v>Sekretariat</v>
      </c>
      <c r="C204" s="96">
        <v>282</v>
      </c>
      <c r="D204" s="96"/>
      <c r="E204" s="96"/>
      <c r="F204" s="96"/>
      <c r="G204" s="103">
        <f>J204</f>
        <v>41.3</v>
      </c>
      <c r="H204" s="96"/>
      <c r="I204" s="96"/>
      <c r="J204" s="96">
        <v>41.3</v>
      </c>
      <c r="L204">
        <f>J204</f>
        <v>41.3</v>
      </c>
    </row>
    <row r="205" spans="1:12" ht="15" thickBot="1">
      <c r="A205" s="102">
        <v>31</v>
      </c>
      <c r="B205" s="69" t="str">
        <f>'BRYŁA A'!C159</f>
        <v>Pokój lekarzy</v>
      </c>
      <c r="C205" s="96">
        <v>283</v>
      </c>
      <c r="D205" s="96"/>
      <c r="E205" s="96"/>
      <c r="F205" s="96"/>
      <c r="G205" s="96">
        <f>J205</f>
        <v>36.5</v>
      </c>
      <c r="H205" s="96"/>
      <c r="I205" s="96"/>
      <c r="J205" s="96">
        <v>36.5</v>
      </c>
      <c r="L205">
        <f>J205</f>
        <v>36.5</v>
      </c>
    </row>
    <row r="206" spans="1:12" ht="15" thickBot="1">
      <c r="A206" s="102">
        <v>32</v>
      </c>
      <c r="B206" s="69" t="str">
        <f>'BRYŁA A'!C160</f>
        <v>Łazienka lekarzy</v>
      </c>
      <c r="C206" s="96" t="s">
        <v>162</v>
      </c>
      <c r="D206" s="96"/>
      <c r="E206" s="96"/>
      <c r="F206" s="96"/>
      <c r="G206" s="96">
        <f>J206</f>
        <v>5.9</v>
      </c>
      <c r="H206" s="96"/>
      <c r="I206" s="96"/>
      <c r="J206" s="96">
        <v>5.9</v>
      </c>
    </row>
    <row r="207" spans="1:12" ht="15" thickBot="1">
      <c r="A207" s="102">
        <v>33</v>
      </c>
      <c r="B207" s="69" t="str">
        <f>'BRYŁA A'!C161</f>
        <v>Magazyn</v>
      </c>
      <c r="C207" s="96">
        <v>284</v>
      </c>
      <c r="D207" s="96"/>
      <c r="E207" s="96"/>
      <c r="F207" s="96"/>
      <c r="G207" s="103">
        <f>J207</f>
        <v>7.8</v>
      </c>
      <c r="H207" s="96"/>
      <c r="I207" s="96"/>
      <c r="J207" s="96">
        <v>7.8</v>
      </c>
      <c r="L207">
        <f>J207</f>
        <v>7.8</v>
      </c>
    </row>
    <row r="208" spans="1:12" s="53" customFormat="1" ht="15" thickBot="1">
      <c r="A208" s="102">
        <v>34</v>
      </c>
      <c r="B208" s="69" t="s">
        <v>390</v>
      </c>
      <c r="C208" s="96">
        <v>258</v>
      </c>
      <c r="D208" s="96"/>
      <c r="E208" s="96"/>
      <c r="F208" s="183"/>
      <c r="G208" s="180">
        <f>J208</f>
        <v>10.5</v>
      </c>
      <c r="H208" s="96"/>
      <c r="I208" s="96"/>
      <c r="J208" s="96">
        <v>10.5</v>
      </c>
      <c r="L208" s="53">
        <f>J208</f>
        <v>10.5</v>
      </c>
    </row>
    <row r="209" spans="1:12" s="53" customFormat="1" ht="15" thickBot="1">
      <c r="A209" s="102">
        <v>35</v>
      </c>
      <c r="B209" s="69" t="s">
        <v>1073</v>
      </c>
      <c r="C209" s="96">
        <v>257</v>
      </c>
      <c r="D209" s="96"/>
      <c r="E209" s="96"/>
      <c r="F209" s="183">
        <v>10.199999999999999</v>
      </c>
      <c r="G209" s="180"/>
      <c r="H209" s="96"/>
      <c r="I209" s="96"/>
      <c r="J209" s="96">
        <v>10.199999999999999</v>
      </c>
      <c r="L209" s="53">
        <f>J209</f>
        <v>10.199999999999999</v>
      </c>
    </row>
    <row r="210" spans="1:12" s="53" customFormat="1" ht="15" thickBot="1">
      <c r="A210" s="102">
        <v>36</v>
      </c>
      <c r="B210" s="69" t="s">
        <v>1073</v>
      </c>
      <c r="C210" s="96" t="s">
        <v>1065</v>
      </c>
      <c r="D210" s="96"/>
      <c r="E210" s="96"/>
      <c r="F210" s="183">
        <v>11.78</v>
      </c>
      <c r="G210" s="180"/>
      <c r="H210" s="96"/>
      <c r="I210" s="96"/>
      <c r="J210" s="96">
        <v>11.78</v>
      </c>
      <c r="L210" s="53">
        <f>J210</f>
        <v>11.78</v>
      </c>
    </row>
    <row r="211" spans="1:12" s="53" customFormat="1" ht="15" thickBot="1">
      <c r="A211" s="102">
        <v>37</v>
      </c>
      <c r="B211" s="69" t="s">
        <v>1073</v>
      </c>
      <c r="C211" s="96" t="s">
        <v>1066</v>
      </c>
      <c r="D211" s="96"/>
      <c r="E211" s="96"/>
      <c r="F211" s="183">
        <v>23.41</v>
      </c>
      <c r="G211" s="180"/>
      <c r="H211" s="96"/>
      <c r="I211" s="96"/>
      <c r="J211" s="96">
        <v>23.41</v>
      </c>
      <c r="L211" s="53">
        <f>J211</f>
        <v>23.41</v>
      </c>
    </row>
    <row r="212" spans="1:12" ht="15" thickBot="1">
      <c r="A212" s="102"/>
      <c r="B212" s="104" t="s">
        <v>886</v>
      </c>
      <c r="C212" s="96"/>
      <c r="D212" s="93"/>
      <c r="E212" s="105">
        <f>SUM(E175:E211)</f>
        <v>75.349999999999994</v>
      </c>
      <c r="F212" s="116">
        <f>SUM(F175:F211)</f>
        <v>389.92000000000007</v>
      </c>
      <c r="G212" s="102">
        <f>SUM(G175:G208)</f>
        <v>165.66</v>
      </c>
      <c r="H212" s="105"/>
      <c r="I212" s="105"/>
      <c r="J212" s="106"/>
    </row>
    <row r="213" spans="1:12">
      <c r="A213" s="203" t="s">
        <v>976</v>
      </c>
      <c r="B213" s="203"/>
      <c r="C213" s="203"/>
      <c r="D213" s="203"/>
      <c r="E213" s="203"/>
      <c r="F213" s="203"/>
      <c r="G213" s="203"/>
      <c r="H213" s="69"/>
      <c r="I213" s="69"/>
      <c r="J213" s="105">
        <f>SUM(J175:J212)</f>
        <v>630.93000000000006</v>
      </c>
    </row>
    <row r="216" spans="1:12">
      <c r="A216" t="s">
        <v>977</v>
      </c>
    </row>
    <row r="218" spans="1:12">
      <c r="A218" s="92" t="s">
        <v>303</v>
      </c>
      <c r="B218" s="93" t="s">
        <v>304</v>
      </c>
      <c r="C218" s="94" t="s">
        <v>962</v>
      </c>
      <c r="D218" s="93" t="s">
        <v>963</v>
      </c>
      <c r="E218" s="93" t="s">
        <v>964</v>
      </c>
      <c r="F218" s="93" t="s">
        <v>965</v>
      </c>
      <c r="G218" s="93" t="s">
        <v>966</v>
      </c>
      <c r="H218" s="93" t="s">
        <v>967</v>
      </c>
      <c r="I218" s="93" t="s">
        <v>968</v>
      </c>
      <c r="J218" s="93" t="s">
        <v>914</v>
      </c>
    </row>
    <row r="219" spans="1:12">
      <c r="A219" s="102">
        <v>1</v>
      </c>
      <c r="B219" s="69" t="str">
        <f>'BRYŁA A'!C171</f>
        <v>Przedsionek</v>
      </c>
      <c r="C219" s="96" t="s">
        <v>166</v>
      </c>
      <c r="D219" s="96"/>
      <c r="E219" s="96"/>
      <c r="F219" s="96">
        <f>J219</f>
        <v>2</v>
      </c>
      <c r="G219" s="96"/>
      <c r="H219" s="96"/>
      <c r="I219" s="96"/>
      <c r="J219" s="96">
        <v>2</v>
      </c>
      <c r="L219">
        <f>J219</f>
        <v>2</v>
      </c>
    </row>
    <row r="220" spans="1:12">
      <c r="A220" s="102">
        <v>2</v>
      </c>
      <c r="B220" s="69" t="str">
        <f>'BRYŁA A'!C172</f>
        <v>Pokój jednołóżkowy</v>
      </c>
      <c r="C220" s="96" t="s">
        <v>167</v>
      </c>
      <c r="D220" s="96"/>
      <c r="E220" s="96"/>
      <c r="F220" s="96">
        <f>J220</f>
        <v>8.81</v>
      </c>
      <c r="G220" s="96"/>
      <c r="H220" s="96"/>
      <c r="I220" s="96"/>
      <c r="J220" s="96">
        <v>8.81</v>
      </c>
      <c r="L220">
        <f>J220</f>
        <v>8.81</v>
      </c>
    </row>
    <row r="221" spans="1:12">
      <c r="A221" s="102">
        <v>3</v>
      </c>
      <c r="B221" s="69" t="str">
        <f>'BRYŁA A'!C173</f>
        <v>Łazienka</v>
      </c>
      <c r="C221" s="96" t="s">
        <v>168</v>
      </c>
      <c r="D221" s="96"/>
      <c r="E221" s="96"/>
      <c r="F221" s="96">
        <f>J221</f>
        <v>2.34</v>
      </c>
      <c r="G221" s="96"/>
      <c r="H221" s="96"/>
      <c r="I221" s="96"/>
      <c r="J221" s="96">
        <v>2.34</v>
      </c>
    </row>
    <row r="222" spans="1:12">
      <c r="A222" s="102">
        <v>4</v>
      </c>
      <c r="B222" s="69" t="str">
        <f>'BRYŁA A'!C174</f>
        <v>Przedsionek brudownika</v>
      </c>
      <c r="C222" s="96" t="s">
        <v>169</v>
      </c>
      <c r="D222" s="96"/>
      <c r="E222" s="96"/>
      <c r="F222" s="96">
        <f>J222</f>
        <v>4.4000000000000004</v>
      </c>
      <c r="G222" s="96"/>
      <c r="H222" s="96"/>
      <c r="I222" s="96"/>
      <c r="J222" s="96">
        <v>4.4000000000000004</v>
      </c>
      <c r="L222">
        <f>J222</f>
        <v>4.4000000000000004</v>
      </c>
    </row>
    <row r="223" spans="1:12">
      <c r="A223" s="102">
        <v>5</v>
      </c>
      <c r="B223" s="69" t="str">
        <f>'BRYŁA A'!C175</f>
        <v>Składzik porządkowy</v>
      </c>
      <c r="C223" s="96" t="s">
        <v>170</v>
      </c>
      <c r="D223" s="96"/>
      <c r="E223" s="96"/>
      <c r="F223" s="96"/>
      <c r="G223" s="103">
        <f>J223</f>
        <v>2.7</v>
      </c>
      <c r="H223" s="96"/>
      <c r="I223" s="96"/>
      <c r="J223" s="96">
        <v>2.7</v>
      </c>
    </row>
    <row r="224" spans="1:12">
      <c r="A224" s="102">
        <v>6</v>
      </c>
      <c r="B224" s="69" t="str">
        <f>'BRYŁA A'!C176</f>
        <v>Brudownik</v>
      </c>
      <c r="C224" s="96" t="s">
        <v>171</v>
      </c>
      <c r="D224" s="96"/>
      <c r="E224" s="96"/>
      <c r="F224" s="96"/>
      <c r="G224" s="96">
        <f>J224</f>
        <v>5.5</v>
      </c>
      <c r="H224" s="96"/>
      <c r="I224" s="96"/>
      <c r="J224" s="96">
        <v>5.5</v>
      </c>
      <c r="L224">
        <f>J224</f>
        <v>5.5</v>
      </c>
    </row>
    <row r="225" spans="1:12">
      <c r="A225" s="102">
        <v>7</v>
      </c>
      <c r="B225" s="69" t="str">
        <f>'BRYŁA A'!C177</f>
        <v>Gabinet zabiegowy</v>
      </c>
      <c r="C225" s="96">
        <v>256</v>
      </c>
      <c r="D225" s="96"/>
      <c r="E225" s="96">
        <f>J225</f>
        <v>12.9</v>
      </c>
      <c r="F225" s="96"/>
      <c r="G225" s="96"/>
      <c r="H225" s="96"/>
      <c r="I225" s="96"/>
      <c r="J225" s="96">
        <v>12.9</v>
      </c>
      <c r="L225">
        <f>J225</f>
        <v>12.9</v>
      </c>
    </row>
    <row r="226" spans="1:12">
      <c r="A226" s="102">
        <v>8</v>
      </c>
      <c r="B226" s="69" t="str">
        <f>'BRYŁA A'!C178</f>
        <v>Punkt pielęgniarski</v>
      </c>
      <c r="C226" s="96">
        <v>255</v>
      </c>
      <c r="D226" s="96"/>
      <c r="E226" s="96"/>
      <c r="F226" s="96"/>
      <c r="G226" s="96">
        <f>J226</f>
        <v>12.9</v>
      </c>
      <c r="H226" s="96"/>
      <c r="I226" s="96"/>
      <c r="J226" s="96">
        <v>12.9</v>
      </c>
      <c r="L226">
        <f>J226</f>
        <v>12.9</v>
      </c>
    </row>
    <row r="227" spans="1:12">
      <c r="A227" s="102">
        <v>9</v>
      </c>
      <c r="B227" s="69" t="str">
        <f>'BRYŁA A'!C179</f>
        <v>Gabinet zabiegowy</v>
      </c>
      <c r="C227" s="96">
        <v>254</v>
      </c>
      <c r="D227" s="96"/>
      <c r="E227" s="96">
        <f>J227</f>
        <v>17.2</v>
      </c>
      <c r="F227" s="96"/>
      <c r="G227" s="96"/>
      <c r="H227" s="96"/>
      <c r="I227" s="96"/>
      <c r="J227" s="96">
        <v>17.2</v>
      </c>
      <c r="L227">
        <f>J227</f>
        <v>17.2</v>
      </c>
    </row>
    <row r="228" spans="1:12">
      <c r="A228" s="102">
        <v>10</v>
      </c>
      <c r="B228" s="69" t="str">
        <f>'BRYŁA A'!C180</f>
        <v>Magazynek</v>
      </c>
      <c r="C228" s="96" t="s">
        <v>172</v>
      </c>
      <c r="D228" s="96"/>
      <c r="E228" s="96"/>
      <c r="F228" s="96"/>
      <c r="G228" s="103">
        <f>J228</f>
        <v>5</v>
      </c>
      <c r="H228" s="96"/>
      <c r="I228" s="96"/>
      <c r="J228" s="96">
        <v>5</v>
      </c>
      <c r="L228">
        <f>J228</f>
        <v>5</v>
      </c>
    </row>
    <row r="229" spans="1:12">
      <c r="A229" s="102">
        <v>11</v>
      </c>
      <c r="B229" s="69" t="str">
        <f>'BRYŁA A'!C181</f>
        <v>Łazienka dla niepełnosprawnych</v>
      </c>
      <c r="C229" s="96">
        <v>253</v>
      </c>
      <c r="D229" s="96"/>
      <c r="E229" s="96"/>
      <c r="F229" s="96">
        <f>J229</f>
        <v>11</v>
      </c>
      <c r="G229" s="96"/>
      <c r="H229" s="96"/>
      <c r="I229" s="96"/>
      <c r="J229" s="96">
        <v>11</v>
      </c>
    </row>
    <row r="230" spans="1:12">
      <c r="A230" s="102">
        <v>12</v>
      </c>
      <c r="B230" s="69" t="str">
        <f>'BRYŁA A'!C182</f>
        <v>Sala opatrunkowa</v>
      </c>
      <c r="C230" s="96">
        <v>251</v>
      </c>
      <c r="D230" s="96"/>
      <c r="E230" s="96">
        <f>J230</f>
        <v>13.09</v>
      </c>
      <c r="F230" s="96"/>
      <c r="G230" s="96"/>
      <c r="H230" s="96"/>
      <c r="I230" s="96"/>
      <c r="J230" s="96">
        <v>13.09</v>
      </c>
      <c r="L230">
        <f>J230</f>
        <v>13.09</v>
      </c>
    </row>
    <row r="231" spans="1:12">
      <c r="A231" s="102">
        <v>13</v>
      </c>
      <c r="B231" s="69" t="str">
        <f>'BRYŁA A'!C183</f>
        <v>Komunikacja</v>
      </c>
      <c r="C231" s="96" t="s">
        <v>175</v>
      </c>
      <c r="D231" s="96"/>
      <c r="E231" s="96"/>
      <c r="F231" s="96">
        <f>J231</f>
        <v>17</v>
      </c>
      <c r="G231" s="96"/>
      <c r="H231" s="96"/>
      <c r="I231" s="96"/>
      <c r="J231" s="96">
        <v>17</v>
      </c>
      <c r="L231">
        <f>J231</f>
        <v>17</v>
      </c>
    </row>
    <row r="232" spans="1:12">
      <c r="A232" s="102">
        <v>14</v>
      </c>
      <c r="B232" s="69" t="str">
        <f>'BRYŁA A'!C184</f>
        <v>Pokój ordynatora</v>
      </c>
      <c r="C232" s="96" t="s">
        <v>176</v>
      </c>
      <c r="D232" s="96"/>
      <c r="E232" s="96"/>
      <c r="F232" s="96"/>
      <c r="G232" s="97">
        <f>J232</f>
        <v>12</v>
      </c>
      <c r="H232" s="96"/>
      <c r="I232" s="96"/>
      <c r="J232" s="96">
        <v>12</v>
      </c>
      <c r="L232">
        <f>J232</f>
        <v>12</v>
      </c>
    </row>
    <row r="233" spans="1:12">
      <c r="A233" s="102">
        <v>15</v>
      </c>
      <c r="B233" s="69" t="str">
        <f>'BRYŁA A'!C185</f>
        <v>Pokój lekarzy</v>
      </c>
      <c r="C233" s="96" t="s">
        <v>177</v>
      </c>
      <c r="D233" s="96"/>
      <c r="E233" s="96"/>
      <c r="F233" s="96"/>
      <c r="G233" s="96">
        <f>J233</f>
        <v>28</v>
      </c>
      <c r="H233" s="96"/>
      <c r="I233" s="96"/>
      <c r="J233" s="96">
        <v>28</v>
      </c>
      <c r="L233">
        <f>J233</f>
        <v>28</v>
      </c>
    </row>
    <row r="234" spans="1:12">
      <c r="A234" s="102">
        <v>16</v>
      </c>
      <c r="B234" s="69" t="str">
        <f>'BRYŁA A'!C186</f>
        <v>Łazienka</v>
      </c>
      <c r="C234" s="96" t="s">
        <v>178</v>
      </c>
      <c r="D234" s="96"/>
      <c r="E234" s="96"/>
      <c r="F234" s="96"/>
      <c r="G234" s="96">
        <f>J234</f>
        <v>5.2</v>
      </c>
      <c r="H234" s="96"/>
      <c r="I234" s="96"/>
      <c r="J234" s="96">
        <v>5.2</v>
      </c>
    </row>
    <row r="235" spans="1:12">
      <c r="A235" s="102">
        <v>17</v>
      </c>
      <c r="B235" s="69" t="str">
        <f>'BRYŁA A'!C187</f>
        <v>Pom.oddziałowej</v>
      </c>
      <c r="C235" s="96" t="s">
        <v>179</v>
      </c>
      <c r="D235" s="96"/>
      <c r="E235" s="96"/>
      <c r="F235" s="96"/>
      <c r="G235" s="97">
        <f>J235</f>
        <v>11.7</v>
      </c>
      <c r="H235" s="96"/>
      <c r="I235" s="96"/>
      <c r="J235" s="96">
        <v>11.7</v>
      </c>
      <c r="L235">
        <f>J235</f>
        <v>11.7</v>
      </c>
    </row>
    <row r="236" spans="1:12">
      <c r="A236" s="110">
        <v>18</v>
      </c>
      <c r="B236" s="69" t="str">
        <f>'BRYŁA A'!C188</f>
        <v>Sala chorych</v>
      </c>
      <c r="C236" s="96" t="s">
        <v>180</v>
      </c>
      <c r="D236" s="112"/>
      <c r="E236" s="112"/>
      <c r="F236" s="96">
        <f>J236</f>
        <v>32.4</v>
      </c>
      <c r="G236" s="96"/>
      <c r="H236" s="96"/>
      <c r="I236" s="96"/>
      <c r="J236" s="96">
        <v>32.4</v>
      </c>
      <c r="L236">
        <f>J236</f>
        <v>32.4</v>
      </c>
    </row>
    <row r="237" spans="1:12">
      <c r="A237" s="113">
        <v>19</v>
      </c>
      <c r="B237" s="111" t="str">
        <f>'BRYŁA A'!C189</f>
        <v>Pomieszczenie poscieli</v>
      </c>
      <c r="C237" s="96" t="s">
        <v>181</v>
      </c>
      <c r="D237" s="115"/>
      <c r="E237" s="115"/>
      <c r="F237" s="112"/>
      <c r="G237" s="117">
        <f>J237</f>
        <v>6.4</v>
      </c>
      <c r="H237" s="112"/>
      <c r="I237" s="112"/>
      <c r="J237" s="112">
        <v>6.4</v>
      </c>
      <c r="L237">
        <f>J237</f>
        <v>6.4</v>
      </c>
    </row>
    <row r="238" spans="1:12">
      <c r="A238" s="113">
        <v>20</v>
      </c>
      <c r="B238" s="114" t="str">
        <f>'BRYŁA A'!C190</f>
        <v>Przedsionek</v>
      </c>
      <c r="C238" s="96" t="s">
        <v>183</v>
      </c>
      <c r="D238" s="115"/>
      <c r="E238" s="115"/>
      <c r="F238" s="115">
        <f t="shared" ref="F238:F243" si="49">J238</f>
        <v>6.8</v>
      </c>
      <c r="G238" s="115"/>
      <c r="H238" s="115"/>
      <c r="I238" s="115"/>
      <c r="J238" s="115">
        <v>6.8</v>
      </c>
      <c r="L238">
        <f>J238</f>
        <v>6.8</v>
      </c>
    </row>
    <row r="239" spans="1:12">
      <c r="A239" s="113">
        <v>21</v>
      </c>
      <c r="B239" s="114" t="str">
        <f>'BRYŁA A'!C191</f>
        <v>Łazienka pacjentów</v>
      </c>
      <c r="C239" s="96" t="s">
        <v>184</v>
      </c>
      <c r="D239" s="115"/>
      <c r="E239" s="115"/>
      <c r="F239" s="115">
        <f t="shared" si="49"/>
        <v>4.0999999999999996</v>
      </c>
      <c r="G239" s="115"/>
      <c r="H239" s="115"/>
      <c r="I239" s="115"/>
      <c r="J239" s="115">
        <v>4.0999999999999996</v>
      </c>
    </row>
    <row r="240" spans="1:12">
      <c r="A240" s="113">
        <v>22</v>
      </c>
      <c r="B240" s="114" t="str">
        <f>'BRYŁA A'!C192</f>
        <v>Sala chorych</v>
      </c>
      <c r="C240" s="96" t="s">
        <v>185</v>
      </c>
      <c r="D240" s="115"/>
      <c r="E240" s="115"/>
      <c r="F240" s="115">
        <f t="shared" si="49"/>
        <v>27.1</v>
      </c>
      <c r="G240" s="115"/>
      <c r="H240" s="115"/>
      <c r="I240" s="115"/>
      <c r="J240" s="115">
        <v>27.1</v>
      </c>
      <c r="L240">
        <f>J240</f>
        <v>27.1</v>
      </c>
    </row>
    <row r="241" spans="1:12">
      <c r="A241" s="113">
        <v>23</v>
      </c>
      <c r="B241" s="114" t="str">
        <f>'BRYŁA A'!C193</f>
        <v>Przedsionek</v>
      </c>
      <c r="C241" s="96" t="s">
        <v>186</v>
      </c>
      <c r="D241" s="115"/>
      <c r="E241" s="115"/>
      <c r="F241" s="115">
        <f t="shared" si="49"/>
        <v>8.9</v>
      </c>
      <c r="G241" s="115"/>
      <c r="H241" s="115"/>
      <c r="I241" s="115"/>
      <c r="J241" s="115">
        <v>8.9</v>
      </c>
      <c r="L241">
        <f>J241</f>
        <v>8.9</v>
      </c>
    </row>
    <row r="242" spans="1:12">
      <c r="A242" s="113">
        <v>24</v>
      </c>
      <c r="B242" s="114" t="str">
        <f>'BRYŁA A'!C194</f>
        <v>Łazienka pacjentów</v>
      </c>
      <c r="C242" s="96" t="s">
        <v>187</v>
      </c>
      <c r="D242" s="115"/>
      <c r="E242" s="115"/>
      <c r="F242" s="115">
        <f t="shared" si="49"/>
        <v>4.0999999999999996</v>
      </c>
      <c r="G242" s="115"/>
      <c r="H242" s="115"/>
      <c r="I242" s="115"/>
      <c r="J242" s="115">
        <v>4.0999999999999996</v>
      </c>
    </row>
    <row r="243" spans="1:12">
      <c r="A243" s="113">
        <v>25</v>
      </c>
      <c r="B243" s="114" t="str">
        <f>'BRYŁA A'!C195</f>
        <v>Sala chorych</v>
      </c>
      <c r="C243" s="96" t="s">
        <v>188</v>
      </c>
      <c r="D243" s="115"/>
      <c r="E243" s="115"/>
      <c r="F243" s="115">
        <f t="shared" si="49"/>
        <v>38</v>
      </c>
      <c r="G243" s="115"/>
      <c r="H243" s="115"/>
      <c r="I243" s="115"/>
      <c r="J243" s="115">
        <v>38</v>
      </c>
      <c r="L243">
        <f>J243</f>
        <v>38</v>
      </c>
    </row>
    <row r="244" spans="1:12">
      <c r="A244" s="113">
        <v>26</v>
      </c>
      <c r="B244" s="114" t="str">
        <f>'BRYŁA A'!C196</f>
        <v>Pokój pielęgniarki</v>
      </c>
      <c r="C244" s="96" t="s">
        <v>189</v>
      </c>
      <c r="D244" s="115"/>
      <c r="E244" s="115"/>
      <c r="F244" s="115"/>
      <c r="G244" s="115">
        <f>J244</f>
        <v>5.9</v>
      </c>
      <c r="H244" s="115"/>
      <c r="I244" s="115"/>
      <c r="J244" s="115">
        <v>5.9</v>
      </c>
      <c r="L244">
        <f>J244</f>
        <v>5.9</v>
      </c>
    </row>
    <row r="245" spans="1:12">
      <c r="A245" s="113">
        <v>27</v>
      </c>
      <c r="B245" s="114" t="str">
        <f>'BRYŁA A'!C197</f>
        <v>Sala chorych</v>
      </c>
      <c r="C245" s="96" t="s">
        <v>191</v>
      </c>
      <c r="D245" s="115"/>
      <c r="E245" s="115"/>
      <c r="F245" s="115">
        <f t="shared" ref="F245:F251" si="50">J245</f>
        <v>34</v>
      </c>
      <c r="G245" s="115"/>
      <c r="H245" s="115"/>
      <c r="I245" s="115"/>
      <c r="J245" s="115">
        <v>34</v>
      </c>
      <c r="L245">
        <f>J245</f>
        <v>34</v>
      </c>
    </row>
    <row r="246" spans="1:12">
      <c r="A246" s="113">
        <v>28</v>
      </c>
      <c r="B246" s="114" t="str">
        <f>'BRYŁA A'!C198</f>
        <v>Przedsionek</v>
      </c>
      <c r="C246" s="96" t="s">
        <v>192</v>
      </c>
      <c r="D246" s="115"/>
      <c r="E246" s="115"/>
      <c r="F246" s="115">
        <f t="shared" si="50"/>
        <v>5.4</v>
      </c>
      <c r="G246" s="115"/>
      <c r="H246" s="115"/>
      <c r="I246" s="115"/>
      <c r="J246" s="115">
        <v>5.4</v>
      </c>
      <c r="L246">
        <f>J246</f>
        <v>5.4</v>
      </c>
    </row>
    <row r="247" spans="1:12">
      <c r="A247" s="113">
        <v>29</v>
      </c>
      <c r="B247" s="114" t="str">
        <f>'BRYŁA A'!C199</f>
        <v>Łazienka pacjentów</v>
      </c>
      <c r="C247" s="96" t="s">
        <v>193</v>
      </c>
      <c r="D247" s="115"/>
      <c r="E247" s="115"/>
      <c r="F247" s="115">
        <f t="shared" si="50"/>
        <v>4.0999999999999996</v>
      </c>
      <c r="G247" s="115"/>
      <c r="H247" s="115"/>
      <c r="I247" s="115"/>
      <c r="J247" s="115">
        <v>4.0999999999999996</v>
      </c>
    </row>
    <row r="248" spans="1:12">
      <c r="A248" s="113">
        <v>30</v>
      </c>
      <c r="B248" s="114" t="str">
        <f>'BRYŁA A'!C200</f>
        <v>Sala chorych</v>
      </c>
      <c r="C248" s="96" t="s">
        <v>194</v>
      </c>
      <c r="D248" s="115"/>
      <c r="E248" s="115"/>
      <c r="F248" s="115">
        <f t="shared" si="50"/>
        <v>37.4</v>
      </c>
      <c r="G248" s="115"/>
      <c r="H248" s="115"/>
      <c r="I248" s="115"/>
      <c r="J248" s="115">
        <v>37.4</v>
      </c>
      <c r="L248">
        <f>J248</f>
        <v>37.4</v>
      </c>
    </row>
    <row r="249" spans="1:12">
      <c r="A249" s="92">
        <v>31</v>
      </c>
      <c r="B249" s="109" t="str">
        <f>'BRYŁA A'!C201</f>
        <v>Przedsionek</v>
      </c>
      <c r="C249" s="96" t="s">
        <v>195</v>
      </c>
      <c r="D249" s="99"/>
      <c r="E249" s="99"/>
      <c r="F249" s="99">
        <f t="shared" si="50"/>
        <v>6.5</v>
      </c>
      <c r="G249" s="99"/>
      <c r="H249" s="99"/>
      <c r="I249" s="99"/>
      <c r="J249" s="99">
        <v>6.5</v>
      </c>
      <c r="L249">
        <f>J249</f>
        <v>6.5</v>
      </c>
    </row>
    <row r="250" spans="1:12">
      <c r="A250" s="102">
        <v>32</v>
      </c>
      <c r="B250" s="69" t="str">
        <f>'BRYŁA A'!C202</f>
        <v>Łazienka pacjentów</v>
      </c>
      <c r="C250" s="96" t="s">
        <v>196</v>
      </c>
      <c r="D250" s="69"/>
      <c r="E250" s="96"/>
      <c r="F250" s="96">
        <f t="shared" si="50"/>
        <v>4.0999999999999996</v>
      </c>
      <c r="G250" s="96"/>
      <c r="H250" s="96"/>
      <c r="I250" s="96"/>
      <c r="J250" s="96">
        <v>4.0999999999999996</v>
      </c>
    </row>
    <row r="251" spans="1:12">
      <c r="A251" s="102">
        <v>33</v>
      </c>
      <c r="B251" s="69" t="str">
        <f>'BRYŁA A'!C203</f>
        <v>Komunikacja</v>
      </c>
      <c r="C251" s="96">
        <v>245</v>
      </c>
      <c r="D251" s="118"/>
      <c r="E251" s="69"/>
      <c r="F251" s="96">
        <f t="shared" si="50"/>
        <v>68.7</v>
      </c>
      <c r="G251" s="96"/>
      <c r="H251" s="96"/>
      <c r="I251" s="96"/>
      <c r="J251" s="96">
        <v>68.7</v>
      </c>
      <c r="L251">
        <f>J251</f>
        <v>68.7</v>
      </c>
    </row>
    <row r="252" spans="1:12">
      <c r="A252" s="119"/>
      <c r="B252" s="120" t="s">
        <v>886</v>
      </c>
      <c r="C252" s="111"/>
      <c r="D252" s="121"/>
      <c r="E252" s="93">
        <f>SUM(E219:E251)</f>
        <v>43.19</v>
      </c>
      <c r="F252" s="122">
        <f>SUM(F219:F251)</f>
        <v>327.14999999999998</v>
      </c>
      <c r="G252" s="102">
        <f>SUM(G219:G251)</f>
        <v>95.300000000000011</v>
      </c>
      <c r="H252" s="105"/>
      <c r="I252" s="105"/>
      <c r="J252" s="106"/>
    </row>
    <row r="253" spans="1:12">
      <c r="A253" s="205" t="s">
        <v>978</v>
      </c>
      <c r="B253" s="205"/>
      <c r="C253" s="205"/>
      <c r="D253" s="205"/>
      <c r="E253" s="205"/>
      <c r="F253" s="205"/>
      <c r="G253" s="205"/>
      <c r="H253" s="106"/>
      <c r="I253" s="106"/>
      <c r="J253" s="105">
        <f>SUM(J219:J252)</f>
        <v>465.64</v>
      </c>
    </row>
    <row r="255" spans="1:12">
      <c r="A255" t="s">
        <v>979</v>
      </c>
    </row>
    <row r="257" spans="1:12">
      <c r="A257" s="92" t="s">
        <v>303</v>
      </c>
      <c r="B257" s="93" t="s">
        <v>304</v>
      </c>
      <c r="C257" s="94" t="s">
        <v>962</v>
      </c>
      <c r="D257" s="93" t="s">
        <v>963</v>
      </c>
      <c r="E257" s="93" t="s">
        <v>964</v>
      </c>
      <c r="F257" s="93" t="s">
        <v>965</v>
      </c>
      <c r="G257" s="93" t="s">
        <v>966</v>
      </c>
      <c r="H257" s="93" t="s">
        <v>967</v>
      </c>
      <c r="I257" s="93" t="s">
        <v>968</v>
      </c>
      <c r="J257" s="93" t="s">
        <v>914</v>
      </c>
    </row>
    <row r="258" spans="1:12">
      <c r="A258" s="102">
        <v>1</v>
      </c>
      <c r="B258" s="69" t="str">
        <f>'BRYŁA A'!C288</f>
        <v>komunikacja</v>
      </c>
      <c r="C258" s="96" t="s">
        <v>306</v>
      </c>
      <c r="D258" s="96"/>
      <c r="E258" s="96"/>
      <c r="F258" s="96">
        <f>J258</f>
        <v>155.71</v>
      </c>
      <c r="G258" s="96"/>
      <c r="H258" s="96"/>
      <c r="I258" s="96"/>
      <c r="J258" s="96">
        <v>155.71</v>
      </c>
      <c r="L258">
        <f t="shared" ref="L258:L263" si="51">J258</f>
        <v>155.71</v>
      </c>
    </row>
    <row r="259" spans="1:12">
      <c r="A259" s="102">
        <v>2</v>
      </c>
      <c r="B259" s="69" t="str">
        <f>'BRYŁA A'!C289</f>
        <v>gabinet diagnostyczny</v>
      </c>
      <c r="C259" s="96" t="s">
        <v>307</v>
      </c>
      <c r="D259" s="96"/>
      <c r="E259" s="96"/>
      <c r="F259" s="96">
        <f>J259</f>
        <v>19.75</v>
      </c>
      <c r="G259" s="96"/>
      <c r="H259" s="96"/>
      <c r="I259" s="96"/>
      <c r="J259" s="96">
        <v>19.75</v>
      </c>
      <c r="L259">
        <f t="shared" si="51"/>
        <v>19.75</v>
      </c>
    </row>
    <row r="260" spans="1:12">
      <c r="A260" s="102">
        <v>3</v>
      </c>
      <c r="B260" s="69" t="str">
        <f>'BRYŁA A'!C290</f>
        <v>przygotowalnia leków INN</v>
      </c>
      <c r="C260" s="96" t="s">
        <v>309</v>
      </c>
      <c r="D260" s="96"/>
      <c r="E260" s="96"/>
      <c r="F260" s="96">
        <f>J260</f>
        <v>6.8</v>
      </c>
      <c r="G260" s="96"/>
      <c r="H260" s="96"/>
      <c r="I260" s="96"/>
      <c r="J260" s="96">
        <v>6.8</v>
      </c>
      <c r="L260">
        <f t="shared" si="51"/>
        <v>6.8</v>
      </c>
    </row>
    <row r="261" spans="1:12">
      <c r="A261" s="102">
        <v>4</v>
      </c>
      <c r="B261" s="69" t="str">
        <f>'BRYŁA A'!C291</f>
        <v>dyżurka pielęgniarek INN</v>
      </c>
      <c r="C261" s="96" t="s">
        <v>311</v>
      </c>
      <c r="D261" s="96"/>
      <c r="E261" s="96"/>
      <c r="F261" s="96"/>
      <c r="G261" s="96">
        <f>J261</f>
        <v>8.11</v>
      </c>
      <c r="H261" s="96"/>
      <c r="I261" s="96"/>
      <c r="J261" s="96">
        <v>8.11</v>
      </c>
      <c r="L261">
        <f t="shared" si="51"/>
        <v>8.11</v>
      </c>
    </row>
    <row r="262" spans="1:12">
      <c r="A262" s="102">
        <v>5</v>
      </c>
      <c r="B262" s="69" t="str">
        <f>'BRYŁA A'!C292</f>
        <v>sala INN</v>
      </c>
      <c r="C262" s="96" t="s">
        <v>313</v>
      </c>
      <c r="D262" s="96"/>
      <c r="E262" s="96">
        <f>J262</f>
        <v>71.3</v>
      </c>
      <c r="F262" s="96"/>
      <c r="G262" s="96"/>
      <c r="H262" s="96"/>
      <c r="I262" s="96"/>
      <c r="J262" s="96">
        <v>71.3</v>
      </c>
      <c r="L262">
        <f t="shared" si="51"/>
        <v>71.3</v>
      </c>
    </row>
    <row r="263" spans="1:12">
      <c r="A263" s="102">
        <v>6</v>
      </c>
      <c r="B263" s="69" t="str">
        <f>'BRYŁA A'!C293</f>
        <v>mag. sprzętu medycznego + pom. rozdzielni elektrycznej</v>
      </c>
      <c r="C263" s="96" t="s">
        <v>315</v>
      </c>
      <c r="D263" s="96"/>
      <c r="E263" s="96"/>
      <c r="F263" s="96"/>
      <c r="G263" s="103">
        <f>J263</f>
        <v>6.18</v>
      </c>
      <c r="H263" s="96"/>
      <c r="I263" s="96"/>
      <c r="J263" s="96">
        <v>6.18</v>
      </c>
      <c r="L263">
        <f t="shared" si="51"/>
        <v>6.18</v>
      </c>
    </row>
    <row r="264" spans="1:12">
      <c r="A264" s="102">
        <v>7</v>
      </c>
      <c r="B264" s="69" t="str">
        <f>'BRYŁA A'!C294</f>
        <v>łazienka dla pacjentów</v>
      </c>
      <c r="C264" s="96" t="s">
        <v>317</v>
      </c>
      <c r="D264" s="96"/>
      <c r="E264" s="96"/>
      <c r="F264" s="96">
        <f>J264</f>
        <v>9.6999999999999993</v>
      </c>
      <c r="G264" s="96"/>
      <c r="H264" s="96"/>
      <c r="I264" s="96"/>
      <c r="J264" s="96">
        <v>9.6999999999999993</v>
      </c>
    </row>
    <row r="265" spans="1:12">
      <c r="A265" s="102">
        <v>8</v>
      </c>
      <c r="B265" s="69" t="str">
        <f>'BRYŁA A'!C295</f>
        <v>pomieszczenie porządkowe</v>
      </c>
      <c r="C265" s="96" t="s">
        <v>319</v>
      </c>
      <c r="D265" s="96"/>
      <c r="E265" s="96"/>
      <c r="F265" s="96"/>
      <c r="G265" s="103">
        <f>J265</f>
        <v>2.29</v>
      </c>
      <c r="H265" s="96"/>
      <c r="I265" s="96"/>
      <c r="J265" s="96">
        <v>2.29</v>
      </c>
      <c r="L265">
        <f>J265</f>
        <v>2.29</v>
      </c>
    </row>
    <row r="266" spans="1:12">
      <c r="A266" s="102">
        <v>9</v>
      </c>
      <c r="B266" s="69" t="str">
        <f>'BRYŁA A'!C296</f>
        <v>brudownik</v>
      </c>
      <c r="C266" s="96" t="s">
        <v>320</v>
      </c>
      <c r="D266" s="96"/>
      <c r="E266" s="96"/>
      <c r="F266" s="96"/>
      <c r="G266" s="96">
        <f>J266</f>
        <v>9.43</v>
      </c>
      <c r="H266" s="96"/>
      <c r="I266" s="96"/>
      <c r="J266" s="96">
        <v>9.43</v>
      </c>
      <c r="L266">
        <f>J266</f>
        <v>9.43</v>
      </c>
    </row>
    <row r="267" spans="1:12">
      <c r="A267" s="102">
        <v>10</v>
      </c>
      <c r="B267" s="69" t="str">
        <f>'BRYŁA A'!C297</f>
        <v>magazyn czystej bielizny</v>
      </c>
      <c r="C267" s="96" t="s">
        <v>322</v>
      </c>
      <c r="D267" s="96"/>
      <c r="E267" s="96"/>
      <c r="F267" s="97">
        <f>J267</f>
        <v>4.34</v>
      </c>
      <c r="G267" s="96"/>
      <c r="H267" s="96"/>
      <c r="I267" s="96"/>
      <c r="J267" s="96">
        <v>4.34</v>
      </c>
      <c r="L267">
        <f>J267</f>
        <v>4.34</v>
      </c>
    </row>
    <row r="268" spans="1:12">
      <c r="A268" s="102">
        <v>11</v>
      </c>
      <c r="B268" s="69" t="str">
        <f>'BRYŁA A'!C298</f>
        <v>pokój oddziałowej</v>
      </c>
      <c r="C268" s="96" t="s">
        <v>323</v>
      </c>
      <c r="D268" s="96"/>
      <c r="E268" s="96"/>
      <c r="F268" s="96"/>
      <c r="G268" s="97">
        <f>J268</f>
        <v>11.35</v>
      </c>
      <c r="H268" s="96"/>
      <c r="I268" s="96"/>
      <c r="J268" s="96">
        <v>11.35</v>
      </c>
      <c r="L268">
        <f>J268</f>
        <v>11.35</v>
      </c>
    </row>
    <row r="269" spans="1:12">
      <c r="A269" s="102">
        <v>12</v>
      </c>
      <c r="B269" s="69" t="str">
        <f>'BRYŁA A'!C299</f>
        <v>klatka schodowa</v>
      </c>
      <c r="C269" s="96" t="s">
        <v>325</v>
      </c>
      <c r="D269" s="96"/>
      <c r="E269" s="96"/>
      <c r="F269" s="96"/>
      <c r="G269" s="96"/>
      <c r="H269" s="96">
        <f>J269</f>
        <v>49.27</v>
      </c>
      <c r="I269" s="96"/>
      <c r="J269" s="96">
        <v>49.27</v>
      </c>
    </row>
    <row r="270" spans="1:12">
      <c r="A270" s="102">
        <v>13</v>
      </c>
      <c r="B270" s="69" t="str">
        <f>'BRYŁA A'!C300</f>
        <v>łazienka lekarzy</v>
      </c>
      <c r="C270" s="96" t="s">
        <v>327</v>
      </c>
      <c r="D270" s="96"/>
      <c r="E270" s="96"/>
      <c r="F270" s="96"/>
      <c r="G270" s="96">
        <f>J270</f>
        <v>10.46</v>
      </c>
      <c r="H270" s="96"/>
      <c r="I270" s="96"/>
      <c r="J270" s="96">
        <v>10.46</v>
      </c>
    </row>
    <row r="271" spans="1:12">
      <c r="A271" s="102">
        <v>14</v>
      </c>
      <c r="B271" s="69" t="str">
        <f>'BRYŁA A'!C301</f>
        <v>łazienka męska pacjentów</v>
      </c>
      <c r="C271" s="96" t="s">
        <v>329</v>
      </c>
      <c r="D271" s="96"/>
      <c r="E271" s="96"/>
      <c r="F271" s="96">
        <f>J271</f>
        <v>9.5399999999999991</v>
      </c>
      <c r="G271" s="96"/>
      <c r="H271" s="96"/>
      <c r="I271" s="96"/>
      <c r="J271" s="96">
        <v>9.5399999999999991</v>
      </c>
    </row>
    <row r="272" spans="1:12">
      <c r="A272" s="102">
        <v>15</v>
      </c>
      <c r="B272" s="69" t="str">
        <f>'BRYŁA A'!C302</f>
        <v>sekretariat</v>
      </c>
      <c r="C272" s="96" t="s">
        <v>331</v>
      </c>
      <c r="D272" s="96"/>
      <c r="E272" s="96"/>
      <c r="F272" s="96"/>
      <c r="G272" s="103">
        <f>J272</f>
        <v>5.67</v>
      </c>
      <c r="H272" s="96"/>
      <c r="I272" s="96"/>
      <c r="J272" s="96">
        <v>5.67</v>
      </c>
      <c r="L272">
        <f>J272</f>
        <v>5.67</v>
      </c>
    </row>
    <row r="273" spans="1:12">
      <c r="A273" s="102">
        <v>16</v>
      </c>
      <c r="B273" s="69" t="str">
        <f>'BRYŁA A'!C303</f>
        <v>pokój ordynatora</v>
      </c>
      <c r="C273" s="96" t="s">
        <v>333</v>
      </c>
      <c r="D273" s="96"/>
      <c r="E273" s="96"/>
      <c r="F273" s="96"/>
      <c r="G273" s="97">
        <f>J273</f>
        <v>12.77</v>
      </c>
      <c r="H273" s="96"/>
      <c r="I273" s="96"/>
      <c r="J273" s="96">
        <v>12.77</v>
      </c>
      <c r="L273">
        <f>J273</f>
        <v>12.77</v>
      </c>
    </row>
    <row r="274" spans="1:12">
      <c r="A274" s="102">
        <v>17</v>
      </c>
      <c r="B274" s="111" t="str">
        <f>'BRYŁA A'!C304</f>
        <v>toaleta dla odwiedzających</v>
      </c>
      <c r="C274" s="96" t="s">
        <v>335</v>
      </c>
      <c r="D274" s="112"/>
      <c r="E274" s="112"/>
      <c r="F274" s="112">
        <f>J274</f>
        <v>2.98</v>
      </c>
      <c r="G274" s="112"/>
      <c r="H274" s="112"/>
      <c r="I274" s="112"/>
      <c r="J274" s="112">
        <v>2.98</v>
      </c>
    </row>
    <row r="275" spans="1:12">
      <c r="A275" s="102">
        <v>18</v>
      </c>
      <c r="B275" s="114" t="str">
        <f>'BRYŁA A'!C305</f>
        <v>łazienka damska pacjentów</v>
      </c>
      <c r="C275" s="96" t="s">
        <v>337</v>
      </c>
      <c r="D275" s="115"/>
      <c r="E275" s="115"/>
      <c r="F275" s="115">
        <f>J275</f>
        <v>5.38</v>
      </c>
      <c r="G275" s="115"/>
      <c r="H275" s="115"/>
      <c r="I275" s="115"/>
      <c r="J275" s="115">
        <v>5.38</v>
      </c>
    </row>
    <row r="276" spans="1:12">
      <c r="A276" s="102">
        <v>19</v>
      </c>
      <c r="B276" s="114" t="str">
        <f>'BRYŁA A'!C306</f>
        <v>sala łóżkowa</v>
      </c>
      <c r="C276" s="96" t="s">
        <v>339</v>
      </c>
      <c r="D276" s="115"/>
      <c r="E276" s="115"/>
      <c r="F276" s="115">
        <f>J276</f>
        <v>19.57</v>
      </c>
      <c r="G276" s="115"/>
      <c r="H276" s="115"/>
      <c r="I276" s="115"/>
      <c r="J276" s="115">
        <v>19.57</v>
      </c>
      <c r="L276">
        <f>J276</f>
        <v>19.57</v>
      </c>
    </row>
    <row r="277" spans="1:12">
      <c r="A277" s="102">
        <v>20</v>
      </c>
      <c r="B277" s="114" t="str">
        <f>'BRYŁA A'!C307</f>
        <v>sala ćwiczeń fizjoterapii</v>
      </c>
      <c r="C277" s="96" t="s">
        <v>341</v>
      </c>
      <c r="D277" s="115"/>
      <c r="E277" s="115"/>
      <c r="F277" s="123">
        <f>J277</f>
        <v>36.93</v>
      </c>
      <c r="G277" s="115"/>
      <c r="H277" s="115"/>
      <c r="I277" s="115"/>
      <c r="J277" s="115">
        <v>36.93</v>
      </c>
      <c r="L277">
        <f>J277</f>
        <v>36.93</v>
      </c>
    </row>
    <row r="278" spans="1:12">
      <c r="A278" s="102">
        <v>21</v>
      </c>
      <c r="B278" s="114" t="str">
        <f>'BRYŁA A'!C308</f>
        <v>pomieszczenie socjalne fizjoterapeutów</v>
      </c>
      <c r="C278" s="96" t="s">
        <v>343</v>
      </c>
      <c r="D278" s="115"/>
      <c r="E278" s="115"/>
      <c r="F278" s="115"/>
      <c r="G278" s="123">
        <f>J278</f>
        <v>5.91</v>
      </c>
      <c r="H278" s="115"/>
      <c r="I278" s="115"/>
      <c r="J278" s="115">
        <v>5.91</v>
      </c>
      <c r="L278">
        <f>J278</f>
        <v>5.91</v>
      </c>
    </row>
    <row r="279" spans="1:12">
      <c r="A279" s="102">
        <v>22</v>
      </c>
      <c r="B279" s="114" t="str">
        <f>'BRYŁA A'!C309</f>
        <v>gabinet fizjoterapii</v>
      </c>
      <c r="C279" s="96" t="s">
        <v>345</v>
      </c>
      <c r="D279" s="115"/>
      <c r="E279" s="115"/>
      <c r="F279" s="115"/>
      <c r="G279" s="123">
        <f>J279</f>
        <v>14.75</v>
      </c>
      <c r="H279" s="115"/>
      <c r="I279" s="115"/>
      <c r="J279" s="115">
        <v>14.75</v>
      </c>
      <c r="L279">
        <f>J279</f>
        <v>14.75</v>
      </c>
    </row>
    <row r="280" spans="1:12">
      <c r="A280" s="102">
        <v>23</v>
      </c>
      <c r="B280" s="114" t="str">
        <f>'BRYŁA A'!C310</f>
        <v>gabinet logopedy</v>
      </c>
      <c r="C280" s="96" t="s">
        <v>347</v>
      </c>
      <c r="D280" s="115"/>
      <c r="E280" s="115"/>
      <c r="F280" s="115"/>
      <c r="G280" s="123">
        <f>J280</f>
        <v>9.73</v>
      </c>
      <c r="H280" s="115"/>
      <c r="I280" s="115"/>
      <c r="J280" s="115">
        <v>9.73</v>
      </c>
      <c r="L280">
        <f>J280</f>
        <v>9.73</v>
      </c>
    </row>
    <row r="281" spans="1:12">
      <c r="A281" s="102">
        <v>24</v>
      </c>
      <c r="B281" s="114" t="str">
        <f>'BRYŁA A'!C311</f>
        <v>klatka schodowa</v>
      </c>
      <c r="C281" s="96" t="s">
        <v>349</v>
      </c>
      <c r="D281" s="115"/>
      <c r="E281" s="115"/>
      <c r="F281" s="115"/>
      <c r="G281" s="115"/>
      <c r="H281" s="115">
        <f>J281</f>
        <v>30.22</v>
      </c>
      <c r="I281" s="115"/>
      <c r="J281" s="115">
        <v>30.22</v>
      </c>
    </row>
    <row r="282" spans="1:12">
      <c r="A282" s="102">
        <v>25</v>
      </c>
      <c r="B282" s="114" t="str">
        <f>'BRYŁA A'!C312</f>
        <v>śluza</v>
      </c>
      <c r="C282" s="96" t="s">
        <v>350</v>
      </c>
      <c r="D282" s="115"/>
      <c r="E282" s="115"/>
      <c r="F282" s="115">
        <f t="shared" ref="F282:F287" si="52">J282</f>
        <v>2.41</v>
      </c>
      <c r="G282" s="115"/>
      <c r="H282" s="115"/>
      <c r="I282" s="115"/>
      <c r="J282" s="115">
        <v>2.41</v>
      </c>
    </row>
    <row r="283" spans="1:12">
      <c r="A283" s="102">
        <v>26</v>
      </c>
      <c r="B283" s="114" t="str">
        <f>'BRYŁA A'!C313</f>
        <v>łazienka</v>
      </c>
      <c r="C283" s="96" t="s">
        <v>352</v>
      </c>
      <c r="D283" s="115"/>
      <c r="E283" s="115"/>
      <c r="F283" s="115">
        <f t="shared" si="52"/>
        <v>7.61</v>
      </c>
      <c r="G283" s="115"/>
      <c r="H283" s="115"/>
      <c r="I283" s="115"/>
      <c r="J283" s="115">
        <v>7.61</v>
      </c>
    </row>
    <row r="284" spans="1:12">
      <c r="A284" s="102">
        <v>27</v>
      </c>
      <c r="B284" s="114" t="str">
        <f>'BRYŁA A'!C314</f>
        <v>izolatka</v>
      </c>
      <c r="C284" s="96" t="s">
        <v>354</v>
      </c>
      <c r="D284" s="115"/>
      <c r="E284" s="115"/>
      <c r="F284" s="115">
        <f t="shared" si="52"/>
        <v>18.73</v>
      </c>
      <c r="G284" s="115"/>
      <c r="H284" s="115"/>
      <c r="I284" s="115"/>
      <c r="J284" s="115">
        <v>18.73</v>
      </c>
      <c r="L284">
        <f t="shared" ref="L284:L289" si="53">J284</f>
        <v>18.73</v>
      </c>
    </row>
    <row r="285" spans="1:12">
      <c r="A285" s="102">
        <v>28</v>
      </c>
      <c r="B285" s="114" t="str">
        <f>'BRYŁA A'!C315</f>
        <v>sala łóżkowa</v>
      </c>
      <c r="C285" s="96" t="s">
        <v>356</v>
      </c>
      <c r="D285" s="115"/>
      <c r="E285" s="115"/>
      <c r="F285" s="115">
        <f t="shared" si="52"/>
        <v>20.87</v>
      </c>
      <c r="G285" s="115"/>
      <c r="H285" s="115"/>
      <c r="I285" s="115"/>
      <c r="J285" s="115">
        <v>20.87</v>
      </c>
      <c r="L285">
        <f t="shared" si="53"/>
        <v>20.87</v>
      </c>
    </row>
    <row r="286" spans="1:12">
      <c r="A286" s="102">
        <v>29</v>
      </c>
      <c r="B286" s="114" t="str">
        <f>'BRYŁA A'!C316</f>
        <v>sala łóżkowa</v>
      </c>
      <c r="C286" s="96" t="s">
        <v>357</v>
      </c>
      <c r="D286" s="115"/>
      <c r="E286" s="115"/>
      <c r="F286" s="115">
        <f t="shared" si="52"/>
        <v>35.9</v>
      </c>
      <c r="G286" s="115"/>
      <c r="H286" s="115"/>
      <c r="I286" s="115"/>
      <c r="J286" s="115">
        <v>35.9</v>
      </c>
      <c r="L286">
        <f t="shared" si="53"/>
        <v>35.9</v>
      </c>
    </row>
    <row r="287" spans="1:12">
      <c r="A287" s="102">
        <v>30</v>
      </c>
      <c r="B287" s="109" t="str">
        <f>'BRYŁA A'!C317</f>
        <v>sala łóżkowa</v>
      </c>
      <c r="C287" s="96" t="s">
        <v>358</v>
      </c>
      <c r="D287" s="99"/>
      <c r="E287" s="99"/>
      <c r="F287" s="99">
        <f t="shared" si="52"/>
        <v>27.49</v>
      </c>
      <c r="G287" s="99"/>
      <c r="H287" s="99"/>
      <c r="I287" s="99"/>
      <c r="J287" s="99">
        <v>27.49</v>
      </c>
      <c r="L287">
        <f t="shared" si="53"/>
        <v>27.49</v>
      </c>
    </row>
    <row r="288" spans="1:12">
      <c r="A288" s="102">
        <v>31</v>
      </c>
      <c r="B288" s="69" t="str">
        <f>'BRYŁA A'!C318</f>
        <v>pokój lekarzy</v>
      </c>
      <c r="C288" s="96" t="s">
        <v>359</v>
      </c>
      <c r="D288" s="96"/>
      <c r="E288" s="96"/>
      <c r="F288" s="96"/>
      <c r="G288" s="96">
        <f>J288</f>
        <v>25.17</v>
      </c>
      <c r="H288" s="96"/>
      <c r="I288" s="96"/>
      <c r="J288" s="96">
        <v>25.17</v>
      </c>
      <c r="L288">
        <f t="shared" si="53"/>
        <v>25.17</v>
      </c>
    </row>
    <row r="289" spans="1:12">
      <c r="A289" s="102">
        <v>32</v>
      </c>
      <c r="B289" s="69" t="str">
        <f>'BRYŁA A'!C319</f>
        <v>gabinet diagnostyczno -zabiegowy</v>
      </c>
      <c r="C289" s="96" t="s">
        <v>361</v>
      </c>
      <c r="D289" s="96"/>
      <c r="E289" s="96"/>
      <c r="F289" s="96">
        <f>J289</f>
        <v>21.47</v>
      </c>
      <c r="G289" s="96"/>
      <c r="H289" s="96"/>
      <c r="I289" s="96"/>
      <c r="J289" s="96">
        <v>21.47</v>
      </c>
      <c r="L289">
        <f t="shared" si="53"/>
        <v>21.47</v>
      </c>
    </row>
    <row r="290" spans="1:12">
      <c r="A290" s="102">
        <v>33</v>
      </c>
      <c r="B290" s="69" t="str">
        <f>'BRYŁA A'!C320</f>
        <v>łazienka pielęgniarek</v>
      </c>
      <c r="C290" s="96" t="s">
        <v>363</v>
      </c>
      <c r="D290" s="96"/>
      <c r="E290" s="96"/>
      <c r="F290" s="96"/>
      <c r="G290" s="96">
        <f>J290</f>
        <v>5.12</v>
      </c>
      <c r="H290" s="96"/>
      <c r="I290" s="96"/>
      <c r="J290" s="96">
        <v>5.12</v>
      </c>
    </row>
    <row r="291" spans="1:12">
      <c r="A291" s="102">
        <v>34</v>
      </c>
      <c r="B291" s="69" t="str">
        <f>'BRYŁA A'!C321</f>
        <v>punkt pielęgniarski z przygotowalnią leków i pokojem pielęgniarek</v>
      </c>
      <c r="C291" s="96" t="s">
        <v>365</v>
      </c>
      <c r="D291" s="96"/>
      <c r="E291" s="96"/>
      <c r="F291" s="96"/>
      <c r="G291" s="96">
        <f>J291</f>
        <v>23.55</v>
      </c>
      <c r="H291" s="96"/>
      <c r="I291" s="96"/>
      <c r="J291" s="96">
        <v>23.55</v>
      </c>
      <c r="L291">
        <f>J291</f>
        <v>23.55</v>
      </c>
    </row>
    <row r="292" spans="1:12">
      <c r="A292" s="102">
        <v>35</v>
      </c>
      <c r="B292" s="69" t="str">
        <f>'BRYŁA A'!C322</f>
        <v>gabinet diagnostyczny</v>
      </c>
      <c r="C292" s="96" t="s">
        <v>367</v>
      </c>
      <c r="D292" s="96"/>
      <c r="E292" s="96"/>
      <c r="F292" s="96">
        <f t="shared" ref="F292:F298" si="54">J292</f>
        <v>16.39</v>
      </c>
      <c r="G292" s="96"/>
      <c r="H292" s="96"/>
      <c r="I292" s="96"/>
      <c r="J292" s="96">
        <v>16.39</v>
      </c>
      <c r="L292">
        <f>J292</f>
        <v>16.39</v>
      </c>
    </row>
    <row r="293" spans="1:12">
      <c r="A293" s="102">
        <v>36</v>
      </c>
      <c r="B293" s="69" t="str">
        <f>'BRYŁA A'!C323</f>
        <v>sala łóżkowa</v>
      </c>
      <c r="C293" s="96" t="s">
        <v>368</v>
      </c>
      <c r="D293" s="96"/>
      <c r="E293" s="96"/>
      <c r="F293" s="96">
        <f t="shared" si="54"/>
        <v>25.67</v>
      </c>
      <c r="G293" s="96"/>
      <c r="H293" s="96"/>
      <c r="I293" s="96"/>
      <c r="J293" s="96">
        <v>25.67</v>
      </c>
      <c r="L293">
        <f>J293</f>
        <v>25.67</v>
      </c>
    </row>
    <row r="294" spans="1:12">
      <c r="A294" s="102">
        <v>37</v>
      </c>
      <c r="B294" s="69" t="str">
        <f>'BRYŁA A'!C324</f>
        <v>łazienka z przedsionkiem</v>
      </c>
      <c r="C294" s="96" t="s">
        <v>369</v>
      </c>
      <c r="D294" s="96"/>
      <c r="E294" s="96"/>
      <c r="F294" s="96">
        <f t="shared" si="54"/>
        <v>8.41</v>
      </c>
      <c r="G294" s="96"/>
      <c r="H294" s="96"/>
      <c r="I294" s="96"/>
      <c r="J294" s="96">
        <v>8.41</v>
      </c>
    </row>
    <row r="295" spans="1:12">
      <c r="A295" s="102">
        <v>38</v>
      </c>
      <c r="B295" s="69" t="str">
        <f>'BRYŁA A'!C325</f>
        <v>sala łóżkowa</v>
      </c>
      <c r="C295" s="96" t="s">
        <v>371</v>
      </c>
      <c r="D295" s="96"/>
      <c r="E295" s="96"/>
      <c r="F295" s="96">
        <f t="shared" si="54"/>
        <v>25.42</v>
      </c>
      <c r="G295" s="96"/>
      <c r="H295" s="96"/>
      <c r="I295" s="96"/>
      <c r="J295" s="96">
        <v>25.42</v>
      </c>
      <c r="L295">
        <f>J295</f>
        <v>25.42</v>
      </c>
    </row>
    <row r="296" spans="1:12">
      <c r="A296" s="102">
        <v>39</v>
      </c>
      <c r="B296" s="69" t="str">
        <f>'BRYŁA A'!C326</f>
        <v>sala łóżkowa</v>
      </c>
      <c r="C296" s="96" t="s">
        <v>372</v>
      </c>
      <c r="D296" s="96"/>
      <c r="E296" s="96"/>
      <c r="F296" s="96">
        <f t="shared" si="54"/>
        <v>24.74</v>
      </c>
      <c r="G296" s="96"/>
      <c r="H296" s="96"/>
      <c r="I296" s="96"/>
      <c r="J296" s="96">
        <v>24.74</v>
      </c>
      <c r="L296">
        <f>J296</f>
        <v>24.74</v>
      </c>
    </row>
    <row r="297" spans="1:12">
      <c r="A297" s="102">
        <v>40</v>
      </c>
      <c r="B297" s="69" t="str">
        <f>'BRYŁA A'!C327</f>
        <v>łazienka z przedsionkiem</v>
      </c>
      <c r="C297" s="96" t="s">
        <v>373</v>
      </c>
      <c r="D297" s="96"/>
      <c r="E297" s="96"/>
      <c r="F297" s="96">
        <f t="shared" si="54"/>
        <v>10.130000000000001</v>
      </c>
      <c r="G297" s="96"/>
      <c r="H297" s="96"/>
      <c r="I297" s="96"/>
      <c r="J297" s="96">
        <v>10.130000000000001</v>
      </c>
    </row>
    <row r="298" spans="1:12">
      <c r="A298" s="102">
        <v>41</v>
      </c>
      <c r="B298" s="69" t="str">
        <f>'BRYŁA A'!C328</f>
        <v>sala łóżkowa</v>
      </c>
      <c r="C298" s="96" t="s">
        <v>374</v>
      </c>
      <c r="D298" s="96"/>
      <c r="E298" s="96"/>
      <c r="F298" s="96">
        <f t="shared" si="54"/>
        <v>28.33</v>
      </c>
      <c r="G298" s="96"/>
      <c r="H298" s="96"/>
      <c r="I298" s="96"/>
      <c r="J298" s="96">
        <v>28.33</v>
      </c>
      <c r="L298">
        <f>J298</f>
        <v>28.33</v>
      </c>
    </row>
    <row r="299" spans="1:12">
      <c r="A299" s="102">
        <v>42</v>
      </c>
      <c r="B299" s="69" t="str">
        <f>'BRYŁA A'!C329</f>
        <v>pom. porządkowe dla kuchenki oddziałowej</v>
      </c>
      <c r="C299" s="96" t="s">
        <v>375</v>
      </c>
      <c r="D299" s="96"/>
      <c r="E299" s="96"/>
      <c r="F299" s="96"/>
      <c r="G299" s="103">
        <f>J299</f>
        <v>1.94</v>
      </c>
      <c r="H299" s="96"/>
      <c r="I299" s="96"/>
      <c r="J299" s="96">
        <v>1.94</v>
      </c>
      <c r="L299">
        <f>J299</f>
        <v>1.94</v>
      </c>
    </row>
    <row r="300" spans="1:12">
      <c r="A300" s="102">
        <v>43</v>
      </c>
      <c r="B300" s="69" t="str">
        <f>'BRYŁA A'!C330</f>
        <v>kuchenka oddziałowa -zmywalnia naczyń</v>
      </c>
      <c r="C300" s="96" t="s">
        <v>377</v>
      </c>
      <c r="D300" s="96"/>
      <c r="E300" s="96"/>
      <c r="F300" s="96">
        <f>J300</f>
        <v>4.53</v>
      </c>
      <c r="G300" s="96"/>
      <c r="H300" s="96"/>
      <c r="I300" s="96"/>
      <c r="J300" s="96">
        <v>4.53</v>
      </c>
      <c r="L300">
        <f>J300</f>
        <v>4.53</v>
      </c>
    </row>
    <row r="301" spans="1:12">
      <c r="A301" s="102">
        <v>44</v>
      </c>
      <c r="B301" s="69" t="str">
        <f>'BRYŁA A'!C331</f>
        <v>pomieszczenie mycia wózków do żywności</v>
      </c>
      <c r="C301" s="96" t="s">
        <v>379</v>
      </c>
      <c r="D301" s="96"/>
      <c r="E301" s="96"/>
      <c r="F301" s="96">
        <f>J301</f>
        <v>1.4</v>
      </c>
      <c r="G301" s="96"/>
      <c r="H301" s="96"/>
      <c r="I301" s="96"/>
      <c r="J301" s="96">
        <v>1.4</v>
      </c>
    </row>
    <row r="302" spans="1:12">
      <c r="A302" s="102">
        <v>45</v>
      </c>
      <c r="B302" s="69" t="str">
        <f>'BRYŁA A'!C332</f>
        <v>kuchenka oddziałowa -część czysta</v>
      </c>
      <c r="C302" s="96" t="s">
        <v>381</v>
      </c>
      <c r="D302" s="96"/>
      <c r="E302" s="96"/>
      <c r="F302" s="96">
        <f>J302</f>
        <v>8.86</v>
      </c>
      <c r="G302" s="96"/>
      <c r="H302" s="96"/>
      <c r="I302" s="96"/>
      <c r="J302" s="96">
        <v>8.86</v>
      </c>
      <c r="L302">
        <f>J302</f>
        <v>8.86</v>
      </c>
    </row>
    <row r="303" spans="1:12">
      <c r="A303" s="102"/>
      <c r="B303" s="104" t="s">
        <v>886</v>
      </c>
      <c r="C303" s="96"/>
      <c r="D303" s="105"/>
      <c r="E303" s="105">
        <f>SUM(E258:E302)</f>
        <v>71.3</v>
      </c>
      <c r="F303" s="124">
        <f>SUM(F258:F302)</f>
        <v>559.06000000000017</v>
      </c>
      <c r="G303" s="124">
        <f>SUM(G258:G302)</f>
        <v>152.43</v>
      </c>
      <c r="H303" s="124">
        <f>SUM(H258:H302)</f>
        <v>79.490000000000009</v>
      </c>
      <c r="I303" s="124"/>
      <c r="J303" s="69"/>
    </row>
    <row r="304" spans="1:12">
      <c r="A304" s="203" t="s">
        <v>980</v>
      </c>
      <c r="B304" s="203"/>
      <c r="C304" s="203"/>
      <c r="D304" s="203"/>
      <c r="E304" s="203"/>
      <c r="F304" s="203"/>
      <c r="G304" s="203"/>
      <c r="H304" s="69"/>
      <c r="I304" s="69"/>
      <c r="J304" s="105">
        <f>SUM(J258:J303)</f>
        <v>862.28</v>
      </c>
    </row>
    <row r="308" spans="1:12">
      <c r="A308" t="s">
        <v>981</v>
      </c>
    </row>
    <row r="310" spans="1:12">
      <c r="A310" s="92" t="s">
        <v>303</v>
      </c>
      <c r="B310" s="93" t="s">
        <v>304</v>
      </c>
      <c r="C310" s="94" t="s">
        <v>962</v>
      </c>
      <c r="D310" s="93" t="s">
        <v>963</v>
      </c>
      <c r="E310" s="93" t="s">
        <v>964</v>
      </c>
      <c r="F310" s="93" t="s">
        <v>965</v>
      </c>
      <c r="G310" s="93" t="s">
        <v>966</v>
      </c>
      <c r="H310" s="93" t="s">
        <v>967</v>
      </c>
      <c r="I310" s="93" t="s">
        <v>968</v>
      </c>
      <c r="J310" s="125" t="s">
        <v>914</v>
      </c>
    </row>
    <row r="311" spans="1:12">
      <c r="A311" s="102">
        <v>1</v>
      </c>
      <c r="B311" s="69" t="str">
        <f>'BRYŁA A'!C38</f>
        <v>Klatka schodowa</v>
      </c>
      <c r="C311" s="96" t="s">
        <v>982</v>
      </c>
      <c r="D311" s="96"/>
      <c r="E311" s="96"/>
      <c r="F311" s="96"/>
      <c r="G311" s="96"/>
      <c r="H311" s="96">
        <f>J311</f>
        <v>29.02</v>
      </c>
      <c r="I311" s="96"/>
      <c r="J311" s="92">
        <v>29.02</v>
      </c>
    </row>
    <row r="312" spans="1:12">
      <c r="A312" s="102">
        <v>2</v>
      </c>
      <c r="B312" s="69" t="str">
        <f>'BRYŁA A'!C39</f>
        <v>Klatka schodowa - przy windzie</v>
      </c>
      <c r="C312" s="96" t="s">
        <v>982</v>
      </c>
      <c r="D312" s="96"/>
      <c r="E312" s="96"/>
      <c r="F312" s="96"/>
      <c r="G312" s="96"/>
      <c r="H312" s="96">
        <f>J312</f>
        <v>38.01</v>
      </c>
      <c r="I312" s="96"/>
      <c r="J312" s="105">
        <v>38.01</v>
      </c>
      <c r="L312">
        <f>J312</f>
        <v>38.01</v>
      </c>
    </row>
    <row r="313" spans="1:12">
      <c r="A313" s="102">
        <v>3</v>
      </c>
      <c r="B313" s="69" t="str">
        <f>'BRYŁA A'!C40</f>
        <v>Winda</v>
      </c>
      <c r="C313" s="96" t="s">
        <v>982</v>
      </c>
      <c r="D313" s="96"/>
      <c r="E313" s="96"/>
      <c r="F313" s="96"/>
      <c r="G313" s="96">
        <f>J313</f>
        <v>5.05</v>
      </c>
      <c r="H313" s="96"/>
      <c r="I313" s="96"/>
      <c r="J313" s="105">
        <v>5.05</v>
      </c>
    </row>
    <row r="314" spans="1:12">
      <c r="A314" s="102">
        <v>4</v>
      </c>
      <c r="B314" s="69" t="str">
        <f>'BRYŁA A'!C41</f>
        <v>Sekretariat</v>
      </c>
      <c r="C314" s="96" t="s">
        <v>982</v>
      </c>
      <c r="D314" s="96"/>
      <c r="E314" s="96"/>
      <c r="F314" s="96"/>
      <c r="G314" s="103">
        <f>J314</f>
        <v>39.17</v>
      </c>
      <c r="H314" s="96"/>
      <c r="I314" s="96"/>
      <c r="J314" s="105">
        <v>39.17</v>
      </c>
      <c r="L314">
        <f>J314</f>
        <v>39.17</v>
      </c>
    </row>
    <row r="315" spans="1:12">
      <c r="A315" s="102">
        <v>5</v>
      </c>
      <c r="B315" s="69" t="str">
        <f>'BRYŁA A'!C74</f>
        <v>Klatka schodowa</v>
      </c>
      <c r="C315" s="96" t="s">
        <v>982</v>
      </c>
      <c r="D315" s="96"/>
      <c r="E315" s="96"/>
      <c r="F315" s="96"/>
      <c r="G315" s="96"/>
      <c r="H315" s="96">
        <f t="shared" ref="H315:H321" si="55">J315</f>
        <v>29.02</v>
      </c>
      <c r="I315" s="96"/>
      <c r="J315" s="105">
        <v>29.02</v>
      </c>
    </row>
    <row r="316" spans="1:12">
      <c r="A316" s="102">
        <v>6</v>
      </c>
      <c r="B316" s="69" t="str">
        <f>'BRYŁA A'!C75</f>
        <v>Klatka schodowa - przy windzie</v>
      </c>
      <c r="C316" s="96" t="s">
        <v>982</v>
      </c>
      <c r="D316" s="96"/>
      <c r="E316" s="96"/>
      <c r="F316" s="96"/>
      <c r="G316" s="96"/>
      <c r="H316" s="96">
        <f t="shared" si="55"/>
        <v>38.01</v>
      </c>
      <c r="I316" s="96"/>
      <c r="J316" s="105">
        <v>38.01</v>
      </c>
      <c r="L316">
        <f>J316</f>
        <v>38.01</v>
      </c>
    </row>
    <row r="317" spans="1:12">
      <c r="A317" s="102">
        <v>7</v>
      </c>
      <c r="B317" s="69" t="str">
        <f>'BRYŁA A'!C118</f>
        <v>Klatka schodowa KL1</v>
      </c>
      <c r="C317" s="96" t="s">
        <v>983</v>
      </c>
      <c r="D317" s="96"/>
      <c r="E317" s="96"/>
      <c r="F317" s="96"/>
      <c r="G317" s="96"/>
      <c r="H317" s="96">
        <f t="shared" si="55"/>
        <v>32.020000000000003</v>
      </c>
      <c r="I317" s="96"/>
      <c r="J317" s="105">
        <v>32.020000000000003</v>
      </c>
    </row>
    <row r="318" spans="1:12">
      <c r="A318" s="102">
        <v>8</v>
      </c>
      <c r="B318" s="69" t="str">
        <f>'BRYŁA A'!C119</f>
        <v>Korytarz przy pomieszczeniu lekarzy</v>
      </c>
      <c r="C318" s="96" t="s">
        <v>983</v>
      </c>
      <c r="D318" s="96"/>
      <c r="E318" s="96"/>
      <c r="F318" s="96"/>
      <c r="G318" s="96"/>
      <c r="H318" s="96">
        <f t="shared" si="55"/>
        <v>26.3</v>
      </c>
      <c r="I318" s="96"/>
      <c r="J318" s="105">
        <v>26.3</v>
      </c>
      <c r="L318">
        <f>J318</f>
        <v>26.3</v>
      </c>
    </row>
    <row r="319" spans="1:12">
      <c r="A319" s="102">
        <v>9</v>
      </c>
      <c r="B319" s="69" t="str">
        <f>'BRYŁA A'!$C$167</f>
        <v>Klatka schodowa - KL1</v>
      </c>
      <c r="C319" s="96" t="s">
        <v>983</v>
      </c>
      <c r="D319" s="96"/>
      <c r="E319" s="96"/>
      <c r="F319" s="96"/>
      <c r="G319" s="96"/>
      <c r="H319" s="96">
        <f t="shared" si="55"/>
        <v>32.020000000000003</v>
      </c>
      <c r="I319" s="96"/>
      <c r="J319" s="105">
        <v>32.020000000000003</v>
      </c>
    </row>
    <row r="320" spans="1:12">
      <c r="A320" s="102">
        <v>10</v>
      </c>
      <c r="B320" s="69" t="s">
        <v>42</v>
      </c>
      <c r="C320" s="96" t="s">
        <v>982</v>
      </c>
      <c r="D320" s="96"/>
      <c r="E320" s="96"/>
      <c r="F320" s="96"/>
      <c r="G320" s="96"/>
      <c r="H320" s="96">
        <f t="shared" si="55"/>
        <v>38.01</v>
      </c>
      <c r="I320" s="96"/>
      <c r="J320" s="105">
        <v>38.01</v>
      </c>
      <c r="L320">
        <f>J320</f>
        <v>38.01</v>
      </c>
    </row>
    <row r="321" spans="1:12">
      <c r="A321" s="102">
        <v>11</v>
      </c>
      <c r="B321" s="69" t="s">
        <v>41</v>
      </c>
      <c r="C321" s="96" t="s">
        <v>982</v>
      </c>
      <c r="D321" s="96"/>
      <c r="E321" s="96"/>
      <c r="F321" s="96"/>
      <c r="G321" s="96"/>
      <c r="H321" s="96">
        <f t="shared" si="55"/>
        <v>29.02</v>
      </c>
      <c r="I321" s="96"/>
      <c r="J321" s="105">
        <v>29.02</v>
      </c>
    </row>
    <row r="322" spans="1:12">
      <c r="A322" s="102"/>
      <c r="B322" s="104" t="s">
        <v>886</v>
      </c>
      <c r="C322" s="69"/>
      <c r="D322" s="105"/>
      <c r="E322" s="105"/>
      <c r="F322" s="105"/>
      <c r="G322" s="105">
        <f>SUM(G311:G321)</f>
        <v>44.22</v>
      </c>
      <c r="H322" s="105">
        <f>SUM(H311:H321)</f>
        <v>291.43</v>
      </c>
      <c r="I322" s="105"/>
      <c r="J322" s="96"/>
    </row>
    <row r="323" spans="1:12">
      <c r="A323" s="204" t="s">
        <v>984</v>
      </c>
      <c r="B323" s="204"/>
      <c r="C323" s="204"/>
      <c r="D323" s="204"/>
      <c r="E323" s="204"/>
      <c r="F323" s="204"/>
      <c r="G323" s="204"/>
      <c r="H323" s="104"/>
      <c r="I323" s="104"/>
      <c r="J323" s="105">
        <f>SUM(J311:J322)</f>
        <v>335.65</v>
      </c>
    </row>
    <row r="326" spans="1:12">
      <c r="A326" t="s">
        <v>985</v>
      </c>
    </row>
    <row r="328" spans="1:12">
      <c r="A328" s="92" t="s">
        <v>303</v>
      </c>
      <c r="B328" s="92" t="s">
        <v>304</v>
      </c>
      <c r="C328" s="92" t="s">
        <v>962</v>
      </c>
      <c r="D328" s="92" t="s">
        <v>963</v>
      </c>
      <c r="E328" s="92" t="s">
        <v>964</v>
      </c>
      <c r="F328" s="92" t="s">
        <v>965</v>
      </c>
      <c r="G328" s="92" t="s">
        <v>966</v>
      </c>
      <c r="H328" s="92" t="s">
        <v>967</v>
      </c>
      <c r="I328" s="92" t="s">
        <v>968</v>
      </c>
      <c r="J328" s="92" t="s">
        <v>914</v>
      </c>
    </row>
    <row r="329" spans="1:12">
      <c r="A329" s="102">
        <v>1</v>
      </c>
      <c r="B329" s="69" t="str">
        <f>'BRYŁA A'!C215</f>
        <v>komunikacja</v>
      </c>
      <c r="C329" s="96" t="s">
        <v>198</v>
      </c>
      <c r="D329" s="69"/>
      <c r="E329" s="118"/>
      <c r="F329" s="69"/>
      <c r="G329" s="69"/>
      <c r="H329" s="69"/>
      <c r="I329" s="96">
        <f>J329</f>
        <v>139.63999999999999</v>
      </c>
      <c r="J329" s="96">
        <v>139.63999999999999</v>
      </c>
      <c r="L329">
        <f>I329</f>
        <v>139.63999999999999</v>
      </c>
    </row>
    <row r="330" spans="1:12">
      <c r="A330" s="102">
        <v>2</v>
      </c>
      <c r="B330" s="69" t="str">
        <f>'BRYŁA A'!C216</f>
        <v>magazyn rzeczy chorych</v>
      </c>
      <c r="C330" s="96" t="s">
        <v>200</v>
      </c>
      <c r="D330" s="69"/>
      <c r="E330" s="118"/>
      <c r="F330" s="69"/>
      <c r="G330" s="103">
        <f>J330</f>
        <v>16.239999999999998</v>
      </c>
      <c r="H330" s="69"/>
      <c r="I330" s="69"/>
      <c r="J330" s="96">
        <v>16.239999999999998</v>
      </c>
    </row>
    <row r="331" spans="1:12">
      <c r="A331" s="102">
        <v>3</v>
      </c>
      <c r="B331" s="69" t="str">
        <f>'BRYŁA A'!C217</f>
        <v>biuro mag. rzeczy chorych</v>
      </c>
      <c r="C331" s="96" t="s">
        <v>202</v>
      </c>
      <c r="D331" s="96"/>
      <c r="E331" s="96"/>
      <c r="F331" s="96"/>
      <c r="G331" s="103">
        <f>J331</f>
        <v>8.32</v>
      </c>
      <c r="H331" s="96"/>
      <c r="I331" s="96"/>
      <c r="J331" s="96">
        <v>8.32</v>
      </c>
    </row>
    <row r="332" spans="1:12">
      <c r="A332" s="102">
        <v>4</v>
      </c>
      <c r="B332" s="69" t="str">
        <f>'BRYŁA A'!C218</f>
        <v>węzeł sanitarny dla mężczyzn</v>
      </c>
      <c r="C332" s="96" t="s">
        <v>204</v>
      </c>
      <c r="D332" s="96"/>
      <c r="E332" s="96"/>
      <c r="F332" s="96"/>
      <c r="G332" s="96">
        <f>J332</f>
        <v>9.57</v>
      </c>
      <c r="H332" s="96"/>
      <c r="I332" s="96"/>
      <c r="J332" s="96">
        <v>9.57</v>
      </c>
    </row>
    <row r="333" spans="1:12">
      <c r="A333" s="102">
        <v>5</v>
      </c>
      <c r="B333" s="69" t="str">
        <f>'BRYŁA A'!C219</f>
        <v>szatnia męska personelu</v>
      </c>
      <c r="C333" s="96" t="s">
        <v>206</v>
      </c>
      <c r="D333" s="96"/>
      <c r="E333" s="96"/>
      <c r="F333" s="96"/>
      <c r="G333" s="96">
        <f>J333</f>
        <v>17.87</v>
      </c>
      <c r="H333" s="96"/>
      <c r="I333" s="96"/>
      <c r="J333" s="96">
        <v>17.87</v>
      </c>
    </row>
    <row r="334" spans="1:12">
      <c r="A334" s="102">
        <v>6</v>
      </c>
      <c r="B334" s="69" t="str">
        <f>'BRYŁA A'!C220</f>
        <v>magazyn kasacyjny</v>
      </c>
      <c r="C334" s="96" t="s">
        <v>208</v>
      </c>
      <c r="D334" s="96"/>
      <c r="E334" s="96"/>
      <c r="F334" s="96"/>
      <c r="G334" s="96"/>
      <c r="H334" s="96"/>
      <c r="I334" s="96">
        <f>J334</f>
        <v>41.97</v>
      </c>
      <c r="J334" s="96">
        <v>41.97</v>
      </c>
    </row>
    <row r="335" spans="1:12">
      <c r="A335" s="102">
        <v>7</v>
      </c>
      <c r="B335" s="69" t="str">
        <f>'BRYŁA A'!C221</f>
        <v>szatnia damska personelu</v>
      </c>
      <c r="C335" s="96" t="s">
        <v>210</v>
      </c>
      <c r="D335" s="96"/>
      <c r="E335" s="96"/>
      <c r="F335" s="96"/>
      <c r="G335" s="96">
        <f t="shared" ref="G335:G342" si="56">J335</f>
        <v>28.19</v>
      </c>
      <c r="H335" s="96"/>
      <c r="I335" s="96"/>
      <c r="J335" s="96">
        <v>28.19</v>
      </c>
    </row>
    <row r="336" spans="1:12">
      <c r="A336" s="102">
        <v>8</v>
      </c>
      <c r="B336" s="69" t="str">
        <f>'BRYŁA A'!C222</f>
        <v>węzeł sanitarny dla kobiet</v>
      </c>
      <c r="C336" s="96" t="s">
        <v>212</v>
      </c>
      <c r="D336" s="96"/>
      <c r="E336" s="96"/>
      <c r="F336" s="96"/>
      <c r="G336" s="96">
        <f t="shared" si="56"/>
        <v>13.55</v>
      </c>
      <c r="H336" s="96"/>
      <c r="I336" s="96"/>
      <c r="J336" s="96">
        <v>13.55</v>
      </c>
    </row>
    <row r="337" spans="1:12">
      <c r="A337" s="102">
        <v>9</v>
      </c>
      <c r="B337" s="69" t="str">
        <f>'BRYŁA A'!C223</f>
        <v>szatnia damska personelu</v>
      </c>
      <c r="C337" s="96" t="s">
        <v>214</v>
      </c>
      <c r="D337" s="96"/>
      <c r="E337" s="96"/>
      <c r="F337" s="96"/>
      <c r="G337" s="96">
        <f t="shared" si="56"/>
        <v>28.19</v>
      </c>
      <c r="H337" s="96"/>
      <c r="I337" s="96"/>
      <c r="J337" s="96">
        <v>28.19</v>
      </c>
    </row>
    <row r="338" spans="1:12">
      <c r="A338" s="102">
        <v>10</v>
      </c>
      <c r="B338" s="69" t="str">
        <f>'BRYŁA A'!C224</f>
        <v>węzeł sanitarny dla kobiet</v>
      </c>
      <c r="C338" s="96" t="s">
        <v>215</v>
      </c>
      <c r="D338" s="96"/>
      <c r="E338" s="96"/>
      <c r="F338" s="96"/>
      <c r="G338" s="96">
        <f t="shared" si="56"/>
        <v>14.08</v>
      </c>
      <c r="H338" s="96"/>
      <c r="I338" s="96"/>
      <c r="J338" s="96">
        <v>14.08</v>
      </c>
    </row>
    <row r="339" spans="1:12">
      <c r="A339" s="102">
        <v>11</v>
      </c>
      <c r="B339" s="69" t="str">
        <f>'BRYŁA A'!C225</f>
        <v>szatnia męska personelu</v>
      </c>
      <c r="C339" s="96" t="s">
        <v>216</v>
      </c>
      <c r="D339" s="96"/>
      <c r="E339" s="96"/>
      <c r="F339" s="96"/>
      <c r="G339" s="96">
        <f t="shared" si="56"/>
        <v>23.52</v>
      </c>
      <c r="H339" s="96"/>
      <c r="I339" s="96"/>
      <c r="J339" s="96">
        <v>23.52</v>
      </c>
    </row>
    <row r="340" spans="1:12">
      <c r="A340" s="102">
        <v>12</v>
      </c>
      <c r="B340" s="69" t="str">
        <f>'BRYŁA A'!C226</f>
        <v>węzeł sanitarny dla mężczyzn</v>
      </c>
      <c r="C340" s="96" t="s">
        <v>217</v>
      </c>
      <c r="D340" s="96"/>
      <c r="E340" s="96"/>
      <c r="F340" s="96"/>
      <c r="G340" s="96">
        <f t="shared" si="56"/>
        <v>11.16</v>
      </c>
      <c r="H340" s="96"/>
      <c r="I340" s="96"/>
      <c r="J340" s="96">
        <v>11.16</v>
      </c>
    </row>
    <row r="341" spans="1:12">
      <c r="A341" s="102">
        <v>13</v>
      </c>
      <c r="B341" s="69" t="str">
        <f>'BRYŁA A'!C227</f>
        <v>szatnia damska personelu</v>
      </c>
      <c r="C341" s="96" t="s">
        <v>218</v>
      </c>
      <c r="D341" s="96"/>
      <c r="E341" s="96"/>
      <c r="F341" s="96"/>
      <c r="G341" s="96">
        <f t="shared" si="56"/>
        <v>28.19</v>
      </c>
      <c r="H341" s="96"/>
      <c r="I341" s="96"/>
      <c r="J341" s="96">
        <v>28.19</v>
      </c>
    </row>
    <row r="342" spans="1:12">
      <c r="A342" s="102">
        <v>14</v>
      </c>
      <c r="B342" s="69" t="str">
        <f>'BRYŁA A'!C228</f>
        <v>węzeł sanitarny dla kobiet</v>
      </c>
      <c r="C342" s="96" t="s">
        <v>219</v>
      </c>
      <c r="D342" s="96"/>
      <c r="E342" s="96"/>
      <c r="F342" s="96"/>
      <c r="G342" s="96">
        <f t="shared" si="56"/>
        <v>14.08</v>
      </c>
      <c r="H342" s="96"/>
      <c r="I342" s="96"/>
      <c r="J342" s="96">
        <v>14.08</v>
      </c>
    </row>
    <row r="343" spans="1:12">
      <c r="A343" s="102">
        <v>15</v>
      </c>
      <c r="B343" s="69" t="str">
        <f>'BRYŁA A'!C229</f>
        <v>pomieszczenie techniczne</v>
      </c>
      <c r="C343" s="96" t="s">
        <v>220</v>
      </c>
      <c r="D343" s="96"/>
      <c r="E343" s="96"/>
      <c r="F343" s="96"/>
      <c r="G343" s="96"/>
      <c r="H343" s="96"/>
      <c r="I343" s="96">
        <f>J343</f>
        <v>2.78</v>
      </c>
      <c r="J343" s="96">
        <v>2.78</v>
      </c>
    </row>
    <row r="344" spans="1:12">
      <c r="A344" s="102">
        <v>16</v>
      </c>
      <c r="B344" s="69" t="str">
        <f>'BRYŁA A'!C231</f>
        <v>magazyn czystej bielizny</v>
      </c>
      <c r="C344" s="96" t="s">
        <v>224</v>
      </c>
      <c r="D344" s="96"/>
      <c r="E344" s="96"/>
      <c r="F344" s="96"/>
      <c r="G344" s="97">
        <f>J344</f>
        <v>16.760000000000002</v>
      </c>
      <c r="H344" s="96"/>
      <c r="I344" s="96"/>
      <c r="J344" s="96">
        <v>16.760000000000002</v>
      </c>
    </row>
    <row r="345" spans="1:12">
      <c r="A345" s="102">
        <v>17</v>
      </c>
      <c r="B345" s="69" t="str">
        <f>'BRYŁA A'!C232</f>
        <v>biuro magazynu czystej bielizny</v>
      </c>
      <c r="C345" s="96" t="s">
        <v>226</v>
      </c>
      <c r="D345" s="96"/>
      <c r="E345" s="96"/>
      <c r="F345" s="96"/>
      <c r="G345" s="96">
        <f>J345</f>
        <v>7.71</v>
      </c>
      <c r="H345" s="96"/>
      <c r="I345" s="96"/>
      <c r="J345" s="96">
        <v>7.71</v>
      </c>
    </row>
    <row r="346" spans="1:12">
      <c r="A346" s="102">
        <v>18</v>
      </c>
      <c r="B346" s="69" t="str">
        <f>'BRYŁA A'!C233</f>
        <v>komunikacja</v>
      </c>
      <c r="C346" s="96" t="s">
        <v>228</v>
      </c>
      <c r="D346" s="96"/>
      <c r="E346" s="96"/>
      <c r="F346" s="96"/>
      <c r="G346" s="96"/>
      <c r="H346" s="96"/>
      <c r="I346" s="96">
        <f>J346</f>
        <v>12.04</v>
      </c>
      <c r="J346" s="96">
        <v>12.04</v>
      </c>
      <c r="L346">
        <f>J346</f>
        <v>12.04</v>
      </c>
    </row>
    <row r="347" spans="1:12">
      <c r="A347" s="102">
        <v>19</v>
      </c>
      <c r="B347" s="111" t="str">
        <f>'BRYŁA A'!C234</f>
        <v>magazyn brudnej bielizny</v>
      </c>
      <c r="C347" s="96" t="s">
        <v>229</v>
      </c>
      <c r="D347" s="112"/>
      <c r="E347" s="112"/>
      <c r="F347" s="73"/>
      <c r="G347" s="99"/>
      <c r="H347" s="99">
        <f>J347</f>
        <v>10.47</v>
      </c>
      <c r="I347" s="99"/>
      <c r="J347" s="112">
        <v>10.47</v>
      </c>
    </row>
    <row r="348" spans="1:12">
      <c r="A348" s="77"/>
      <c r="B348" s="126" t="s">
        <v>886</v>
      </c>
      <c r="C348" s="111"/>
      <c r="D348" s="127"/>
      <c r="E348" s="127"/>
      <c r="F348" s="121"/>
      <c r="G348" s="121">
        <f>SUM(G329:G347)</f>
        <v>237.43</v>
      </c>
      <c r="H348" s="121">
        <f>SUM(H329:H347)</f>
        <v>10.47</v>
      </c>
      <c r="I348" s="121">
        <f>SUM(I329:I347)</f>
        <v>196.42999999999998</v>
      </c>
      <c r="J348" s="128"/>
    </row>
    <row r="349" spans="1:12">
      <c r="A349" s="203" t="s">
        <v>986</v>
      </c>
      <c r="B349" s="203"/>
      <c r="C349" s="203"/>
      <c r="D349" s="203"/>
      <c r="E349" s="203"/>
      <c r="F349" s="203"/>
      <c r="G349" s="203"/>
      <c r="H349" s="109"/>
      <c r="I349" s="109"/>
      <c r="J349" s="129">
        <f>SUM(J329:J348)</f>
        <v>444.33</v>
      </c>
    </row>
    <row r="355" spans="1:10">
      <c r="A355" s="92" t="s">
        <v>303</v>
      </c>
      <c r="B355" s="93" t="s">
        <v>304</v>
      </c>
      <c r="C355" s="94" t="s">
        <v>962</v>
      </c>
      <c r="D355" s="93" t="s">
        <v>963</v>
      </c>
      <c r="E355" s="93" t="s">
        <v>964</v>
      </c>
      <c r="F355" s="93" t="s">
        <v>965</v>
      </c>
      <c r="G355" s="93" t="s">
        <v>966</v>
      </c>
      <c r="H355" s="93" t="s">
        <v>967</v>
      </c>
      <c r="I355" s="93" t="s">
        <v>968</v>
      </c>
      <c r="J355" s="93" t="s">
        <v>914</v>
      </c>
    </row>
    <row r="356" spans="1:10">
      <c r="A356" s="102">
        <v>1</v>
      </c>
      <c r="B356" s="69" t="str">
        <f>'BRYŁA A'!C236</f>
        <v>korytarz z aneksem do mycia wózków</v>
      </c>
      <c r="C356" s="96" t="s">
        <v>232</v>
      </c>
      <c r="D356" s="96"/>
      <c r="E356" s="96"/>
      <c r="F356" s="96"/>
      <c r="G356" s="96"/>
      <c r="H356" s="141">
        <f>J356</f>
        <v>20.85</v>
      </c>
      <c r="I356" s="96"/>
      <c r="J356" s="96">
        <v>20.85</v>
      </c>
    </row>
    <row r="357" spans="1:10">
      <c r="A357" s="102">
        <v>2</v>
      </c>
      <c r="B357" s="69" t="str">
        <f>'BRYŁA A'!C237</f>
        <v>pomieszczenie pro morte</v>
      </c>
      <c r="C357" s="96" t="s">
        <v>234</v>
      </c>
      <c r="D357" s="96"/>
      <c r="E357" s="96"/>
      <c r="F357" s="96"/>
      <c r="G357" s="150">
        <f>J357</f>
        <v>6.72</v>
      </c>
      <c r="H357" s="96"/>
      <c r="I357" s="96"/>
      <c r="J357" s="96">
        <v>6.72</v>
      </c>
    </row>
    <row r="358" spans="1:10">
      <c r="A358" s="102">
        <v>3</v>
      </c>
      <c r="B358" s="69" t="str">
        <f>'BRYŁA A'!C238</f>
        <v>pomieszczenie chłodni</v>
      </c>
      <c r="C358" s="96" t="s">
        <v>236</v>
      </c>
      <c r="D358" s="96"/>
      <c r="E358" s="96"/>
      <c r="F358" s="96"/>
      <c r="G358" s="150">
        <f>J358</f>
        <v>19.32</v>
      </c>
      <c r="H358" s="96"/>
      <c r="I358" s="96"/>
      <c r="J358" s="96">
        <v>19.32</v>
      </c>
    </row>
    <row r="359" spans="1:10">
      <c r="A359" s="102">
        <v>4</v>
      </c>
      <c r="B359" s="69" t="str">
        <f>'BRYŁA A'!C239</f>
        <v>pomieszczenie techniczne</v>
      </c>
      <c r="C359" s="96" t="s">
        <v>238</v>
      </c>
      <c r="D359" s="96"/>
      <c r="E359" s="96"/>
      <c r="F359" s="96"/>
      <c r="G359" s="96"/>
      <c r="H359" s="141">
        <f>J359</f>
        <v>1.36</v>
      </c>
      <c r="I359" s="96"/>
      <c r="J359" s="96">
        <v>1.36</v>
      </c>
    </row>
    <row r="360" spans="1:10">
      <c r="A360" s="102">
        <v>5</v>
      </c>
      <c r="B360" s="69" t="str">
        <f>'BRYŁA A'!C240</f>
        <v>pomieszczenie mycia i ubierania zwłok</v>
      </c>
      <c r="C360" s="96" t="s">
        <v>239</v>
      </c>
      <c r="D360" s="96"/>
      <c r="E360" s="96"/>
      <c r="F360" s="96"/>
      <c r="G360" s="150">
        <f>J360</f>
        <v>15.28</v>
      </c>
      <c r="H360" s="96"/>
      <c r="I360" s="96"/>
      <c r="J360" s="96">
        <v>15.28</v>
      </c>
    </row>
    <row r="361" spans="1:10">
      <c r="A361" s="102">
        <v>6</v>
      </c>
      <c r="B361" s="69" t="str">
        <f>'BRYŁA A'!C241</f>
        <v>śluza umywalkowa</v>
      </c>
      <c r="C361" s="96" t="s">
        <v>241</v>
      </c>
      <c r="D361" s="96"/>
      <c r="E361" s="96"/>
      <c r="F361" s="96"/>
      <c r="G361" s="141">
        <f>J361</f>
        <v>2.89</v>
      </c>
      <c r="H361" s="96"/>
      <c r="I361" s="96"/>
      <c r="J361" s="96">
        <v>2.89</v>
      </c>
    </row>
    <row r="362" spans="1:10">
      <c r="A362" s="102">
        <v>7</v>
      </c>
      <c r="B362" s="69" t="str">
        <f>'BRYŁA A'!C242</f>
        <v>pom. wydawania zwłok</v>
      </c>
      <c r="C362" s="96" t="s">
        <v>243</v>
      </c>
      <c r="D362" s="96"/>
      <c r="E362" s="96"/>
      <c r="F362" s="96"/>
      <c r="G362" s="141">
        <f>J362</f>
        <v>10.83</v>
      </c>
      <c r="H362" s="96"/>
      <c r="I362" s="96"/>
      <c r="J362" s="96">
        <v>10.83</v>
      </c>
    </row>
    <row r="363" spans="1:10">
      <c r="A363" s="102">
        <v>8</v>
      </c>
      <c r="B363" s="69" t="str">
        <f>'BRYŁA A'!C243</f>
        <v>WC dla odbierających zwłoki</v>
      </c>
      <c r="C363" s="96" t="s">
        <v>245</v>
      </c>
      <c r="D363" s="96"/>
      <c r="E363" s="96"/>
      <c r="F363" s="96"/>
      <c r="G363" s="141">
        <f>J363</f>
        <v>2.82</v>
      </c>
      <c r="H363" s="96"/>
      <c r="I363" s="96"/>
      <c r="J363" s="96">
        <v>2.82</v>
      </c>
    </row>
    <row r="364" spans="1:10">
      <c r="A364" s="102">
        <v>9</v>
      </c>
      <c r="B364" s="69" t="str">
        <f>'BRYŁA A'!C244</f>
        <v>pomieszczenie administracyjno - socjalne</v>
      </c>
      <c r="C364" s="96" t="s">
        <v>247</v>
      </c>
      <c r="D364" s="96"/>
      <c r="E364" s="96"/>
      <c r="F364" s="96"/>
      <c r="G364" s="103">
        <f>J364</f>
        <v>11.32</v>
      </c>
      <c r="H364" s="96"/>
      <c r="I364" s="96"/>
      <c r="J364" s="96">
        <v>11.32</v>
      </c>
    </row>
    <row r="365" spans="1:10">
      <c r="A365" s="102">
        <v>10</v>
      </c>
      <c r="B365" s="69" t="str">
        <f>'BRYŁA A'!C245</f>
        <v>komunikacja</v>
      </c>
      <c r="C365" s="96" t="s">
        <v>249</v>
      </c>
      <c r="D365" s="96"/>
      <c r="E365" s="96"/>
      <c r="F365" s="96"/>
      <c r="G365" s="96"/>
      <c r="H365" s="96"/>
      <c r="I365" s="96">
        <f>J365</f>
        <v>11.97</v>
      </c>
      <c r="J365" s="96">
        <v>11.97</v>
      </c>
    </row>
    <row r="366" spans="1:10">
      <c r="A366" s="102">
        <v>11</v>
      </c>
      <c r="B366" s="69" t="str">
        <f>'BRYŁA A'!C246</f>
        <v>szatnia odzieży roboczej</v>
      </c>
      <c r="C366" s="96" t="s">
        <v>250</v>
      </c>
      <c r="D366" s="96"/>
      <c r="E366" s="96"/>
      <c r="F366" s="96"/>
      <c r="G366" s="103">
        <f>J366</f>
        <v>5.5</v>
      </c>
      <c r="H366" s="96"/>
      <c r="I366" s="96"/>
      <c r="J366" s="96">
        <v>5.5</v>
      </c>
    </row>
    <row r="367" spans="1:10">
      <c r="A367" s="102">
        <v>12</v>
      </c>
      <c r="B367" s="69" t="str">
        <f>'BRYŁA A'!C247</f>
        <v>węzeł sanitarny</v>
      </c>
      <c r="C367" s="96" t="s">
        <v>252</v>
      </c>
      <c r="D367" s="96"/>
      <c r="E367" s="96"/>
      <c r="F367" s="96"/>
      <c r="G367" s="141">
        <f>J367</f>
        <v>7.37</v>
      </c>
      <c r="H367" s="96"/>
      <c r="I367" s="96"/>
      <c r="J367" s="96">
        <v>7.37</v>
      </c>
    </row>
    <row r="368" spans="1:10">
      <c r="A368" s="102">
        <v>13</v>
      </c>
      <c r="B368" s="69" t="str">
        <f>'BRYŁA A'!C248</f>
        <v>szatnia odzieży własnej</v>
      </c>
      <c r="C368" s="96" t="s">
        <v>254</v>
      </c>
      <c r="D368" s="96"/>
      <c r="E368" s="96"/>
      <c r="F368" s="96"/>
      <c r="G368" s="141">
        <f>J368</f>
        <v>5.58</v>
      </c>
      <c r="H368" s="96"/>
      <c r="I368" s="96"/>
      <c r="J368" s="96">
        <v>5.58</v>
      </c>
    </row>
    <row r="369" spans="1:12">
      <c r="A369" s="102">
        <v>14</v>
      </c>
      <c r="B369" s="69" t="str">
        <f>'BRYŁA A'!C249</f>
        <v>klatka schodowa</v>
      </c>
      <c r="C369" s="96" t="s">
        <v>256</v>
      </c>
      <c r="D369" s="96"/>
      <c r="E369" s="96"/>
      <c r="F369" s="96"/>
      <c r="G369" s="96"/>
      <c r="H369" s="96"/>
      <c r="I369" s="96">
        <f>J369</f>
        <v>8.6</v>
      </c>
      <c r="J369" s="96">
        <v>8.6</v>
      </c>
    </row>
    <row r="370" spans="1:12">
      <c r="A370" s="119"/>
      <c r="B370" s="120" t="s">
        <v>886</v>
      </c>
      <c r="C370" s="111"/>
      <c r="D370" s="121"/>
      <c r="E370" s="121"/>
      <c r="F370" s="121"/>
      <c r="G370" s="121">
        <f>SUM(G356:G369)</f>
        <v>87.63000000000001</v>
      </c>
      <c r="H370" s="121">
        <f>SUM(H356:H369)</f>
        <v>22.21</v>
      </c>
      <c r="I370" s="121">
        <f>SUM(I356:I369)</f>
        <v>20.57</v>
      </c>
      <c r="J370" s="111"/>
    </row>
    <row r="371" spans="1:12">
      <c r="A371" s="203" t="s">
        <v>987</v>
      </c>
      <c r="B371" s="203"/>
      <c r="C371" s="203"/>
      <c r="D371" s="203"/>
      <c r="E371" s="203"/>
      <c r="F371" s="203"/>
      <c r="G371" s="203"/>
      <c r="H371" s="109"/>
      <c r="I371" s="109"/>
      <c r="J371" s="93">
        <f>SUM(J356:J370)</f>
        <v>130.41</v>
      </c>
    </row>
    <row r="375" spans="1:12">
      <c r="A375" t="s">
        <v>988</v>
      </c>
    </row>
    <row r="377" spans="1:12" ht="15" thickBot="1">
      <c r="A377" s="92" t="s">
        <v>303</v>
      </c>
      <c r="B377" s="93" t="s">
        <v>304</v>
      </c>
      <c r="C377" s="94" t="s">
        <v>962</v>
      </c>
      <c r="D377" s="93" t="s">
        <v>963</v>
      </c>
      <c r="E377" s="93" t="s">
        <v>964</v>
      </c>
      <c r="F377" s="93" t="s">
        <v>965</v>
      </c>
      <c r="G377" s="93" t="s">
        <v>966</v>
      </c>
      <c r="H377" s="93" t="s">
        <v>967</v>
      </c>
      <c r="I377" s="93" t="s">
        <v>968</v>
      </c>
      <c r="J377" s="95" t="s">
        <v>914</v>
      </c>
    </row>
    <row r="378" spans="1:12" s="53" customFormat="1" ht="15" thickBot="1">
      <c r="A378" s="102">
        <v>1</v>
      </c>
      <c r="B378" s="139" t="s">
        <v>384</v>
      </c>
      <c r="C378" s="140" t="s">
        <v>1031</v>
      </c>
      <c r="D378" s="105"/>
      <c r="E378" s="105"/>
      <c r="F378" s="105"/>
      <c r="G378" s="141">
        <v>30.25</v>
      </c>
      <c r="H378" s="105"/>
      <c r="I378" s="105"/>
      <c r="J378" s="96">
        <f t="shared" ref="J378:J387" si="57">SUM(G378:I378)</f>
        <v>30.25</v>
      </c>
    </row>
    <row r="379" spans="1:12" s="53" customFormat="1" ht="15" thickBot="1">
      <c r="A379" s="102">
        <v>2</v>
      </c>
      <c r="B379" s="139" t="s">
        <v>332</v>
      </c>
      <c r="C379" s="140" t="s">
        <v>1032</v>
      </c>
      <c r="D379" s="105"/>
      <c r="E379" s="105"/>
      <c r="F379" s="105"/>
      <c r="G379" s="141">
        <v>30.03</v>
      </c>
      <c r="H379" s="105"/>
      <c r="I379" s="105"/>
      <c r="J379" s="96">
        <f t="shared" si="57"/>
        <v>30.03</v>
      </c>
    </row>
    <row r="380" spans="1:12" s="53" customFormat="1" ht="15" thickBot="1">
      <c r="A380" s="102">
        <v>3</v>
      </c>
      <c r="B380" s="139" t="s">
        <v>387</v>
      </c>
      <c r="C380" s="140" t="s">
        <v>1033</v>
      </c>
      <c r="D380" s="105"/>
      <c r="E380" s="105"/>
      <c r="F380" s="105"/>
      <c r="G380" s="141">
        <v>16.37</v>
      </c>
      <c r="H380" s="105"/>
      <c r="I380" s="105"/>
      <c r="J380" s="96">
        <f t="shared" si="57"/>
        <v>16.37</v>
      </c>
    </row>
    <row r="381" spans="1:12" s="53" customFormat="1" ht="15" thickBot="1">
      <c r="A381" s="102">
        <v>4</v>
      </c>
      <c r="B381" s="139" t="s">
        <v>296</v>
      </c>
      <c r="C381" s="140" t="s">
        <v>1034</v>
      </c>
      <c r="D381" s="105"/>
      <c r="E381" s="105"/>
      <c r="F381" s="105"/>
      <c r="G381" s="141">
        <v>6.05</v>
      </c>
      <c r="H381" s="105"/>
      <c r="I381" s="105"/>
      <c r="J381" s="96">
        <f t="shared" si="57"/>
        <v>6.05</v>
      </c>
    </row>
    <row r="382" spans="1:12" s="53" customFormat="1" ht="15" thickBot="1">
      <c r="A382" s="102">
        <v>5</v>
      </c>
      <c r="B382" s="139" t="s">
        <v>390</v>
      </c>
      <c r="C382" s="140" t="s">
        <v>1035</v>
      </c>
      <c r="D382" s="105"/>
      <c r="E382" s="105"/>
      <c r="F382" s="105"/>
      <c r="G382" s="141">
        <v>3.76</v>
      </c>
      <c r="H382" s="105"/>
      <c r="I382" s="105"/>
      <c r="J382" s="96">
        <f t="shared" si="57"/>
        <v>3.76</v>
      </c>
    </row>
    <row r="383" spans="1:12" s="53" customFormat="1" ht="15" thickBot="1">
      <c r="A383" s="102">
        <v>6</v>
      </c>
      <c r="B383" s="139" t="s">
        <v>392</v>
      </c>
      <c r="C383" s="140" t="s">
        <v>1036</v>
      </c>
      <c r="D383" s="105"/>
      <c r="E383" s="105"/>
      <c r="F383" s="105"/>
      <c r="G383" s="141">
        <v>25.31</v>
      </c>
      <c r="H383" s="105"/>
      <c r="I383" s="105"/>
      <c r="J383" s="96">
        <f t="shared" si="57"/>
        <v>25.31</v>
      </c>
    </row>
    <row r="384" spans="1:12" s="53" customFormat="1" ht="15" thickBot="1">
      <c r="A384" s="102">
        <v>7</v>
      </c>
      <c r="B384" s="139" t="s">
        <v>199</v>
      </c>
      <c r="C384" s="140" t="s">
        <v>1037</v>
      </c>
      <c r="D384" s="105"/>
      <c r="E384" s="105"/>
      <c r="F384" s="105"/>
      <c r="G384" s="96"/>
      <c r="H384" s="96">
        <v>11.92</v>
      </c>
      <c r="I384" s="105"/>
      <c r="J384" s="96">
        <f t="shared" si="57"/>
        <v>11.92</v>
      </c>
      <c r="L384" s="53">
        <f>J384</f>
        <v>11.92</v>
      </c>
    </row>
    <row r="385" spans="1:12" s="53" customFormat="1" ht="15" thickBot="1">
      <c r="A385" s="102">
        <v>8</v>
      </c>
      <c r="B385" s="139" t="s">
        <v>296</v>
      </c>
      <c r="C385" s="140" t="s">
        <v>1038</v>
      </c>
      <c r="D385" s="105"/>
      <c r="E385" s="105"/>
      <c r="F385" s="105"/>
      <c r="G385" s="141">
        <v>5.26</v>
      </c>
      <c r="H385" s="105"/>
      <c r="I385" s="105"/>
      <c r="J385" s="96">
        <f t="shared" si="57"/>
        <v>5.26</v>
      </c>
    </row>
    <row r="386" spans="1:12" s="53" customFormat="1" ht="15" thickBot="1">
      <c r="A386" s="102">
        <v>9</v>
      </c>
      <c r="B386" s="139" t="s">
        <v>396</v>
      </c>
      <c r="C386" s="140" t="s">
        <v>1039</v>
      </c>
      <c r="D386" s="105"/>
      <c r="E386" s="105"/>
      <c r="F386" s="105"/>
      <c r="G386" s="141">
        <v>18.46</v>
      </c>
      <c r="H386" s="105"/>
      <c r="I386" s="105"/>
      <c r="J386" s="96">
        <f t="shared" si="57"/>
        <v>18.46</v>
      </c>
    </row>
    <row r="387" spans="1:12" s="53" customFormat="1" ht="15" thickBot="1">
      <c r="A387" s="102">
        <v>10</v>
      </c>
      <c r="B387" s="139" t="s">
        <v>397</v>
      </c>
      <c r="C387" s="140" t="s">
        <v>1040</v>
      </c>
      <c r="D387" s="105"/>
      <c r="E387" s="105"/>
      <c r="F387" s="105"/>
      <c r="G387" s="96"/>
      <c r="H387" s="105"/>
      <c r="I387" s="96">
        <v>59.4</v>
      </c>
      <c r="J387" s="96">
        <f t="shared" si="57"/>
        <v>59.4</v>
      </c>
      <c r="L387" s="53">
        <f>I387</f>
        <v>59.4</v>
      </c>
    </row>
    <row r="388" spans="1:12" ht="15" thickBot="1">
      <c r="A388" s="102">
        <v>11</v>
      </c>
      <c r="B388" s="69" t="str">
        <f>'BRYŁA A'!C253</f>
        <v>klatka schodowa</v>
      </c>
      <c r="C388" s="96" t="s">
        <v>258</v>
      </c>
      <c r="D388" s="96"/>
      <c r="E388" s="96"/>
      <c r="F388" s="96"/>
      <c r="G388" s="96"/>
      <c r="H388" s="96">
        <f>J388</f>
        <v>13.09</v>
      </c>
      <c r="I388" s="96"/>
      <c r="J388" s="96">
        <v>13.09</v>
      </c>
    </row>
    <row r="389" spans="1:12" ht="15" thickBot="1">
      <c r="A389" s="102">
        <v>12</v>
      </c>
      <c r="B389" s="69" t="str">
        <f>'BRYŁA A'!C254</f>
        <v>komunikacja</v>
      </c>
      <c r="C389" s="96" t="s">
        <v>259</v>
      </c>
      <c r="D389" s="96"/>
      <c r="E389" s="96"/>
      <c r="F389" s="96"/>
      <c r="G389" s="96"/>
      <c r="H389" s="96">
        <f>J389</f>
        <v>46.25</v>
      </c>
      <c r="I389" s="96"/>
      <c r="J389" s="96">
        <v>46.25</v>
      </c>
      <c r="L389">
        <f>H389</f>
        <v>46.25</v>
      </c>
    </row>
    <row r="390" spans="1:12" ht="15" thickBot="1">
      <c r="A390" s="102">
        <v>13</v>
      </c>
      <c r="B390" s="69" t="str">
        <f>'BRYŁA A'!C255</f>
        <v>poczekalnia z aneksem</v>
      </c>
      <c r="C390" s="96" t="s">
        <v>260</v>
      </c>
      <c r="D390" s="96"/>
      <c r="E390" s="96"/>
      <c r="F390" s="96"/>
      <c r="G390" s="103">
        <f>J390</f>
        <v>8.42</v>
      </c>
      <c r="H390" s="96"/>
      <c r="I390" s="96"/>
      <c r="J390" s="96">
        <v>8.42</v>
      </c>
    </row>
    <row r="391" spans="1:12" ht="15" thickBot="1">
      <c r="A391" s="102">
        <v>14</v>
      </c>
      <c r="B391" s="69" t="str">
        <f>'BRYŁA A'!C256</f>
        <v>biuro (4 osoby)</v>
      </c>
      <c r="C391" s="96" t="s">
        <v>262</v>
      </c>
      <c r="D391" s="96"/>
      <c r="E391" s="96"/>
      <c r="F391" s="96"/>
      <c r="G391" s="103">
        <f>J391</f>
        <v>19.850000000000001</v>
      </c>
      <c r="H391" s="96"/>
      <c r="I391" s="96"/>
      <c r="J391" s="96">
        <v>19.850000000000001</v>
      </c>
    </row>
    <row r="392" spans="1:12" ht="15" thickBot="1">
      <c r="A392" s="102">
        <v>15</v>
      </c>
      <c r="B392" s="69" t="str">
        <f>'BRYŁA A'!C257</f>
        <v>przedsionek</v>
      </c>
      <c r="C392" s="96" t="s">
        <v>264</v>
      </c>
      <c r="D392" s="96"/>
      <c r="E392" s="96"/>
      <c r="F392" s="96"/>
      <c r="G392" s="103">
        <f>J392</f>
        <v>4.18</v>
      </c>
      <c r="H392" s="96"/>
      <c r="I392" s="96"/>
      <c r="J392" s="96">
        <v>4.18</v>
      </c>
    </row>
    <row r="393" spans="1:12" ht="15" thickBot="1">
      <c r="A393" s="102">
        <v>16</v>
      </c>
      <c r="B393" s="69" t="str">
        <f>'BRYŁA A'!C258</f>
        <v>pom. porządkowe</v>
      </c>
      <c r="C393" s="96" t="s">
        <v>266</v>
      </c>
      <c r="D393" s="96"/>
      <c r="E393" s="96"/>
      <c r="F393" s="96"/>
      <c r="G393" s="96"/>
      <c r="H393" s="96">
        <f>J393</f>
        <v>1.4</v>
      </c>
      <c r="I393" s="96"/>
      <c r="J393" s="96">
        <v>1.4</v>
      </c>
    </row>
    <row r="394" spans="1:12" ht="15" thickBot="1">
      <c r="A394" s="102">
        <v>17</v>
      </c>
      <c r="B394" s="69" t="str">
        <f>'BRYŁA A'!C259</f>
        <v>WC damskie</v>
      </c>
      <c r="C394" s="96" t="s">
        <v>268</v>
      </c>
      <c r="D394" s="96"/>
      <c r="E394" s="96"/>
      <c r="F394" s="96"/>
      <c r="G394" s="103">
        <f t="shared" ref="G394:G401" si="58">J394</f>
        <v>4.38</v>
      </c>
      <c r="H394" s="96"/>
      <c r="I394" s="96"/>
      <c r="J394" s="96">
        <v>4.38</v>
      </c>
    </row>
    <row r="395" spans="1:12" ht="15" thickBot="1">
      <c r="A395" s="102">
        <v>18</v>
      </c>
      <c r="B395" s="69" t="str">
        <f>'BRYŁA A'!C260</f>
        <v>WC męskie</v>
      </c>
      <c r="C395" s="96" t="s">
        <v>270</v>
      </c>
      <c r="D395" s="96"/>
      <c r="E395" s="96"/>
      <c r="F395" s="96"/>
      <c r="G395" s="103">
        <f t="shared" si="58"/>
        <v>4.2699999999999996</v>
      </c>
      <c r="H395" s="96"/>
      <c r="I395" s="96"/>
      <c r="J395" s="96">
        <v>4.2699999999999996</v>
      </c>
    </row>
    <row r="396" spans="1:12" ht="15" thickBot="1">
      <c r="A396" s="102">
        <v>19</v>
      </c>
      <c r="B396" s="69" t="str">
        <f>'BRYŁA A'!C261</f>
        <v>biuro (6 osób)</v>
      </c>
      <c r="C396" s="96" t="s">
        <v>272</v>
      </c>
      <c r="D396" s="96"/>
      <c r="E396" s="96"/>
      <c r="F396" s="96"/>
      <c r="G396" s="103">
        <f t="shared" si="58"/>
        <v>31.46</v>
      </c>
      <c r="H396" s="96"/>
      <c r="I396" s="96"/>
      <c r="J396" s="96">
        <v>31.46</v>
      </c>
    </row>
    <row r="397" spans="1:12" ht="15" thickBot="1">
      <c r="A397" s="102">
        <v>20</v>
      </c>
      <c r="B397" s="69" t="str">
        <f>'BRYŁA A'!C262</f>
        <v>przedsionek</v>
      </c>
      <c r="C397" s="96" t="s">
        <v>274</v>
      </c>
      <c r="D397" s="96"/>
      <c r="E397" s="96"/>
      <c r="F397" s="96"/>
      <c r="G397" s="103">
        <f t="shared" si="58"/>
        <v>8.8699999999999992</v>
      </c>
      <c r="H397" s="96"/>
      <c r="I397" s="96"/>
      <c r="J397" s="96">
        <v>8.8699999999999992</v>
      </c>
    </row>
    <row r="398" spans="1:12" ht="15" thickBot="1">
      <c r="A398" s="102">
        <v>21</v>
      </c>
      <c r="B398" s="69" t="str">
        <f>'BRYŁA A'!C263</f>
        <v>biuro (2 osoby)</v>
      </c>
      <c r="C398" s="96" t="s">
        <v>275</v>
      </c>
      <c r="D398" s="96"/>
      <c r="E398" s="96"/>
      <c r="F398" s="96"/>
      <c r="G398" s="103">
        <f t="shared" si="58"/>
        <v>10.3</v>
      </c>
      <c r="H398" s="96"/>
      <c r="I398" s="96"/>
      <c r="J398" s="96">
        <v>10.3</v>
      </c>
    </row>
    <row r="399" spans="1:12" ht="15" thickBot="1">
      <c r="A399" s="102">
        <v>22</v>
      </c>
      <c r="B399" s="69" t="str">
        <f>'BRYŁA A'!C264</f>
        <v>przedsionek</v>
      </c>
      <c r="C399" s="96" t="s">
        <v>277</v>
      </c>
      <c r="D399" s="96"/>
      <c r="E399" s="96"/>
      <c r="F399" s="96"/>
      <c r="G399" s="103">
        <f t="shared" si="58"/>
        <v>8.26</v>
      </c>
      <c r="H399" s="96"/>
      <c r="I399" s="96"/>
      <c r="J399" s="96">
        <v>8.26</v>
      </c>
    </row>
    <row r="400" spans="1:12" ht="15" thickBot="1">
      <c r="A400" s="102">
        <v>23</v>
      </c>
      <c r="B400" s="69" t="str">
        <f>'BRYŁA A'!C265</f>
        <v>biuro (4 osoby)</v>
      </c>
      <c r="C400" s="96" t="s">
        <v>278</v>
      </c>
      <c r="D400" s="96"/>
      <c r="E400" s="96"/>
      <c r="F400" s="96"/>
      <c r="G400" s="103">
        <f t="shared" si="58"/>
        <v>20.37</v>
      </c>
      <c r="H400" s="96"/>
      <c r="I400" s="96"/>
      <c r="J400" s="96">
        <v>20.37</v>
      </c>
    </row>
    <row r="401" spans="1:12" ht="15" thickBot="1">
      <c r="A401" s="102">
        <v>24</v>
      </c>
      <c r="B401" s="69" t="str">
        <f>'BRYŁA A'!C266</f>
        <v>biuro (2 osoby)</v>
      </c>
      <c r="C401" s="96" t="s">
        <v>279</v>
      </c>
      <c r="D401" s="96"/>
      <c r="E401" s="96"/>
      <c r="F401" s="96"/>
      <c r="G401" s="103">
        <f t="shared" si="58"/>
        <v>9.6199999999999992</v>
      </c>
      <c r="H401" s="96"/>
      <c r="I401" s="96"/>
      <c r="J401" s="96">
        <v>9.6199999999999992</v>
      </c>
    </row>
    <row r="402" spans="1:12" ht="15" thickBot="1">
      <c r="A402" s="102">
        <v>25</v>
      </c>
      <c r="B402" s="69" t="str">
        <f>'BRYŁA A'!C267</f>
        <v>klatka schodowa</v>
      </c>
      <c r="C402" s="96" t="s">
        <v>280</v>
      </c>
      <c r="D402" s="96"/>
      <c r="E402" s="96"/>
      <c r="F402" s="96"/>
      <c r="G402" s="96"/>
      <c r="H402" s="96">
        <f>J402</f>
        <v>30.22</v>
      </c>
      <c r="I402" s="96"/>
      <c r="J402" s="96">
        <v>30.22</v>
      </c>
    </row>
    <row r="403" spans="1:12" ht="15" thickBot="1">
      <c r="A403" s="102">
        <v>26</v>
      </c>
      <c r="B403" s="69" t="str">
        <f>'BRYŁA A'!C268</f>
        <v>korytarz</v>
      </c>
      <c r="C403" s="96" t="s">
        <v>281</v>
      </c>
      <c r="D403" s="96"/>
      <c r="E403" s="96"/>
      <c r="F403" s="96"/>
      <c r="G403" s="96"/>
      <c r="H403" s="96">
        <f>J403</f>
        <v>33.71</v>
      </c>
      <c r="I403" s="96"/>
      <c r="J403" s="96">
        <v>33.71</v>
      </c>
      <c r="L403">
        <f>H403</f>
        <v>33.71</v>
      </c>
    </row>
    <row r="404" spans="1:12" ht="15" thickBot="1">
      <c r="A404" s="102">
        <v>27</v>
      </c>
      <c r="B404" s="69" t="str">
        <f>'BRYŁA A'!C269</f>
        <v>przedsionek</v>
      </c>
      <c r="C404" s="96" t="s">
        <v>283</v>
      </c>
      <c r="D404" s="96"/>
      <c r="E404" s="96"/>
      <c r="F404" s="96"/>
      <c r="G404" s="103">
        <f>J404</f>
        <v>1.76</v>
      </c>
      <c r="H404" s="96"/>
      <c r="I404" s="96"/>
      <c r="J404" s="96">
        <v>1.76</v>
      </c>
    </row>
    <row r="405" spans="1:12" ht="15" thickBot="1">
      <c r="A405" s="102">
        <v>28</v>
      </c>
      <c r="B405" s="111" t="str">
        <f>'BRYŁA A'!C270</f>
        <v>WC męskie</v>
      </c>
      <c r="C405" s="96" t="s">
        <v>284</v>
      </c>
      <c r="D405" s="112"/>
      <c r="E405" s="112"/>
      <c r="F405" s="112"/>
      <c r="G405" s="117">
        <f>J405</f>
        <v>6.21</v>
      </c>
      <c r="H405" s="112"/>
      <c r="I405" s="112"/>
      <c r="J405" s="112">
        <v>6.21</v>
      </c>
    </row>
    <row r="406" spans="1:12" ht="15" thickBot="1">
      <c r="A406" s="102">
        <v>29</v>
      </c>
      <c r="B406" s="109" t="str">
        <f>'BRYŁA A'!C271</f>
        <v>pom. porządkowe</v>
      </c>
      <c r="C406" s="96" t="s">
        <v>285</v>
      </c>
      <c r="D406" s="115"/>
      <c r="E406" s="115"/>
      <c r="F406" s="115"/>
      <c r="G406" s="115"/>
      <c r="H406" s="115">
        <f>J406</f>
        <v>2.84</v>
      </c>
      <c r="I406" s="115"/>
      <c r="J406" s="115">
        <v>2.84</v>
      </c>
    </row>
    <row r="407" spans="1:12" ht="15" thickBot="1">
      <c r="A407" s="102">
        <v>30</v>
      </c>
      <c r="B407" s="111" t="str">
        <f>'BRYŁA A'!C272</f>
        <v>biuro (1 osoba)</v>
      </c>
      <c r="C407" s="96" t="s">
        <v>286</v>
      </c>
      <c r="D407" s="115"/>
      <c r="E407" s="115"/>
      <c r="F407" s="115"/>
      <c r="G407" s="130">
        <f t="shared" ref="G407:G419" si="59">J407</f>
        <v>9.5500000000000007</v>
      </c>
      <c r="H407" s="115"/>
      <c r="I407" s="115"/>
      <c r="J407" s="115">
        <v>9.5500000000000007</v>
      </c>
    </row>
    <row r="408" spans="1:12" ht="15" thickBot="1">
      <c r="A408" s="102">
        <v>31</v>
      </c>
      <c r="B408" s="109" t="str">
        <f>'BRYŁA A'!C273</f>
        <v>biuro (1 osoba)</v>
      </c>
      <c r="C408" s="96" t="s">
        <v>288</v>
      </c>
      <c r="D408" s="115"/>
      <c r="E408" s="115"/>
      <c r="F408" s="115"/>
      <c r="G408" s="130">
        <f t="shared" si="59"/>
        <v>10.46</v>
      </c>
      <c r="H408" s="115"/>
      <c r="I408" s="115"/>
      <c r="J408" s="115">
        <v>10.46</v>
      </c>
    </row>
    <row r="409" spans="1:12" ht="15" thickBot="1">
      <c r="A409" s="102">
        <v>32</v>
      </c>
      <c r="B409" s="111" t="str">
        <f>'BRYŁA A'!C274</f>
        <v>biuro (1 osoba)</v>
      </c>
      <c r="C409" s="96" t="s">
        <v>289</v>
      </c>
      <c r="D409" s="115"/>
      <c r="E409" s="115"/>
      <c r="F409" s="115"/>
      <c r="G409" s="130">
        <f t="shared" si="59"/>
        <v>18.489999999999998</v>
      </c>
      <c r="H409" s="115"/>
      <c r="I409" s="115"/>
      <c r="J409" s="115">
        <v>18.489999999999998</v>
      </c>
    </row>
    <row r="410" spans="1:12" ht="15" thickBot="1">
      <c r="A410" s="102">
        <v>33</v>
      </c>
      <c r="B410" s="114" t="str">
        <f>'BRYŁA A'!C275</f>
        <v>biuro (1 osoba)</v>
      </c>
      <c r="C410" s="96" t="s">
        <v>290</v>
      </c>
      <c r="D410" s="115"/>
      <c r="E410" s="115"/>
      <c r="F410" s="115"/>
      <c r="G410" s="130">
        <f t="shared" si="59"/>
        <v>10.33</v>
      </c>
      <c r="H410" s="115"/>
      <c r="I410" s="115"/>
      <c r="J410" s="115">
        <v>10.33</v>
      </c>
    </row>
    <row r="411" spans="1:12" ht="15" thickBot="1">
      <c r="A411" s="102">
        <v>34</v>
      </c>
      <c r="B411" s="114" t="str">
        <f>'BRYŁA A'!C276</f>
        <v>biuro (1 osoba)</v>
      </c>
      <c r="C411" s="96" t="s">
        <v>291</v>
      </c>
      <c r="D411" s="115"/>
      <c r="E411" s="115"/>
      <c r="F411" s="115"/>
      <c r="G411" s="130">
        <f t="shared" si="59"/>
        <v>12.05</v>
      </c>
      <c r="H411" s="115"/>
      <c r="I411" s="115"/>
      <c r="J411" s="115">
        <v>12.05</v>
      </c>
    </row>
    <row r="412" spans="1:12" ht="15" thickBot="1">
      <c r="A412" s="102">
        <v>35</v>
      </c>
      <c r="B412" s="109" t="str">
        <f>'BRYŁA A'!C277</f>
        <v>biuro (3 osoby)</v>
      </c>
      <c r="C412" s="96" t="s">
        <v>292</v>
      </c>
      <c r="D412" s="115"/>
      <c r="E412" s="115"/>
      <c r="F412" s="115"/>
      <c r="G412" s="130">
        <f t="shared" si="59"/>
        <v>10.74</v>
      </c>
      <c r="H412" s="115"/>
      <c r="I412" s="115"/>
      <c r="J412" s="115">
        <v>10.74</v>
      </c>
    </row>
    <row r="413" spans="1:12" ht="15" thickBot="1">
      <c r="A413" s="102">
        <v>36</v>
      </c>
      <c r="B413" s="69" t="str">
        <f>'BRYŁA A'!C278</f>
        <v>biuro (3 osoby)</v>
      </c>
      <c r="C413" s="96" t="s">
        <v>294</v>
      </c>
      <c r="D413" s="115"/>
      <c r="E413" s="115"/>
      <c r="F413" s="115"/>
      <c r="G413" s="130">
        <f t="shared" si="59"/>
        <v>11.52</v>
      </c>
      <c r="H413" s="115"/>
      <c r="I413" s="115"/>
      <c r="J413" s="115">
        <v>11.52</v>
      </c>
    </row>
    <row r="414" spans="1:12" ht="15" thickBot="1">
      <c r="A414" s="102">
        <v>37</v>
      </c>
      <c r="B414" s="111" t="str">
        <f>'BRYŁA A'!C279</f>
        <v>aneks kuchenny</v>
      </c>
      <c r="C414" s="96" t="s">
        <v>295</v>
      </c>
      <c r="D414" s="115"/>
      <c r="E414" s="115"/>
      <c r="F414" s="115"/>
      <c r="G414" s="130">
        <f t="shared" si="59"/>
        <v>1.48</v>
      </c>
      <c r="H414" s="115"/>
      <c r="I414" s="115"/>
      <c r="J414" s="115">
        <v>1.48</v>
      </c>
    </row>
    <row r="415" spans="1:12" ht="15" thickBot="1">
      <c r="A415" s="102">
        <v>38</v>
      </c>
      <c r="B415" s="114" t="str">
        <f>'BRYŁA A'!C280</f>
        <v>WC damskie</v>
      </c>
      <c r="C415" s="96" t="s">
        <v>297</v>
      </c>
      <c r="D415" s="115"/>
      <c r="E415" s="115"/>
      <c r="F415" s="115"/>
      <c r="G415" s="130">
        <f t="shared" si="59"/>
        <v>4.74</v>
      </c>
      <c r="H415" s="115"/>
      <c r="I415" s="115"/>
      <c r="J415" s="115">
        <v>4.74</v>
      </c>
    </row>
    <row r="416" spans="1:12" ht="15" thickBot="1">
      <c r="A416" s="102">
        <v>39</v>
      </c>
      <c r="B416" s="114" t="str">
        <f>'BRYŁA A'!C281</f>
        <v>biuro (1 osoba)</v>
      </c>
      <c r="C416" s="96" t="s">
        <v>298</v>
      </c>
      <c r="D416" s="115"/>
      <c r="E416" s="115"/>
      <c r="F416" s="115"/>
      <c r="G416" s="130">
        <f t="shared" si="59"/>
        <v>4.13</v>
      </c>
      <c r="H416" s="115"/>
      <c r="I416" s="115"/>
      <c r="J416" s="115">
        <v>4.13</v>
      </c>
    </row>
    <row r="417" spans="1:12" ht="15" thickBot="1">
      <c r="A417" s="102">
        <v>40</v>
      </c>
      <c r="B417" s="109" t="str">
        <f>'BRYŁA A'!C282</f>
        <v>biuro (1 osoba)</v>
      </c>
      <c r="C417" s="96" t="s">
        <v>299</v>
      </c>
      <c r="D417" s="115"/>
      <c r="E417" s="115"/>
      <c r="F417" s="115"/>
      <c r="G417" s="130">
        <f t="shared" si="59"/>
        <v>5.31</v>
      </c>
      <c r="H417" s="115"/>
      <c r="I417" s="115"/>
      <c r="J417" s="115">
        <v>5.31</v>
      </c>
    </row>
    <row r="418" spans="1:12" ht="15" thickBot="1">
      <c r="A418" s="102">
        <v>41</v>
      </c>
      <c r="B418" s="69" t="str">
        <f>'BRYŁA A'!C283</f>
        <v>biuro (1 osoba)</v>
      </c>
      <c r="C418" s="96" t="s">
        <v>300</v>
      </c>
      <c r="D418" s="99"/>
      <c r="E418" s="99"/>
      <c r="F418" s="99"/>
      <c r="G418" s="131">
        <f t="shared" si="59"/>
        <v>3.52</v>
      </c>
      <c r="H418" s="99"/>
      <c r="I418" s="99"/>
      <c r="J418" s="99">
        <v>3.52</v>
      </c>
    </row>
    <row r="419" spans="1:12" ht="15" thickBot="1">
      <c r="A419" s="102">
        <v>42</v>
      </c>
      <c r="B419" s="69" t="str">
        <f>'BRYŁA A'!C284</f>
        <v>biuro (1 osoba)</v>
      </c>
      <c r="C419" s="96" t="s">
        <v>301</v>
      </c>
      <c r="D419" s="69"/>
      <c r="E419" s="96"/>
      <c r="F419" s="69"/>
      <c r="G419" s="103">
        <f t="shared" si="59"/>
        <v>3.12</v>
      </c>
      <c r="H419" s="96"/>
      <c r="I419" s="96"/>
      <c r="J419" s="96">
        <v>3.12</v>
      </c>
    </row>
    <row r="420" spans="1:12" ht="15" thickBot="1">
      <c r="A420" s="77"/>
      <c r="B420" s="104" t="s">
        <v>886</v>
      </c>
      <c r="C420" s="114"/>
      <c r="D420" s="127"/>
      <c r="E420" s="127"/>
      <c r="F420" s="127"/>
      <c r="G420" s="127">
        <f>SUM(G378:G419)</f>
        <v>378.88</v>
      </c>
      <c r="H420" s="127">
        <f>SUM(H378:H419)</f>
        <v>139.43</v>
      </c>
      <c r="I420" s="127">
        <f>SUM(I378:I419)</f>
        <v>59.4</v>
      </c>
      <c r="J420" s="115"/>
    </row>
    <row r="421" spans="1:12">
      <c r="A421" s="203" t="s">
        <v>989</v>
      </c>
      <c r="B421" s="203"/>
      <c r="C421" s="203"/>
      <c r="D421" s="203"/>
      <c r="E421" s="203"/>
      <c r="F421" s="203"/>
      <c r="G421" s="203"/>
      <c r="H421" s="109"/>
      <c r="I421" s="109"/>
      <c r="J421" s="93">
        <f>SUM(J378:J420)</f>
        <v>577.70999999999981</v>
      </c>
    </row>
    <row r="423" spans="1:12">
      <c r="A423" t="s">
        <v>990</v>
      </c>
    </row>
    <row r="425" spans="1:12">
      <c r="A425" t="s">
        <v>991</v>
      </c>
    </row>
    <row r="427" spans="1:12" ht="15" thickBot="1">
      <c r="A427" s="92" t="s">
        <v>303</v>
      </c>
      <c r="B427" s="93" t="s">
        <v>304</v>
      </c>
      <c r="C427" s="94" t="s">
        <v>962</v>
      </c>
      <c r="D427" s="93" t="s">
        <v>963</v>
      </c>
      <c r="E427" s="93" t="s">
        <v>964</v>
      </c>
      <c r="F427" s="93" t="s">
        <v>965</v>
      </c>
      <c r="G427" s="93" t="s">
        <v>966</v>
      </c>
      <c r="H427" s="93" t="s">
        <v>967</v>
      </c>
      <c r="I427" s="93" t="s">
        <v>968</v>
      </c>
      <c r="J427" s="93" t="s">
        <v>914</v>
      </c>
    </row>
    <row r="428" spans="1:12" ht="15" thickBot="1">
      <c r="A428" s="102">
        <v>1</v>
      </c>
      <c r="B428" s="69" t="str">
        <f>'BRYŁA B'!C4</f>
        <v>Zmywalnia</v>
      </c>
      <c r="C428" s="96" t="s">
        <v>401</v>
      </c>
      <c r="D428" s="96"/>
      <c r="E428" s="96"/>
      <c r="F428" s="96">
        <f>J428</f>
        <v>4.8899999999999997</v>
      </c>
      <c r="G428" s="96"/>
      <c r="H428" s="96"/>
      <c r="I428" s="96"/>
      <c r="J428" s="96">
        <v>4.8899999999999997</v>
      </c>
      <c r="L428">
        <f>J428</f>
        <v>4.8899999999999997</v>
      </c>
    </row>
    <row r="429" spans="1:12">
      <c r="A429" s="102">
        <v>2</v>
      </c>
      <c r="B429" s="69" t="str">
        <f>'BRYŁA B'!C5</f>
        <v>Kabina higieniczna</v>
      </c>
      <c r="C429" s="96" t="s">
        <v>403</v>
      </c>
      <c r="D429" s="96"/>
      <c r="E429" s="96"/>
      <c r="F429" s="96">
        <f>J429</f>
        <v>2.89</v>
      </c>
      <c r="G429" s="96"/>
      <c r="H429" s="96"/>
      <c r="I429" s="96"/>
      <c r="J429" s="96">
        <v>2.89</v>
      </c>
    </row>
    <row r="430" spans="1:12">
      <c r="A430" s="102">
        <v>3</v>
      </c>
      <c r="B430" s="69" t="str">
        <f>'BRYŁA B'!C6</f>
        <v>Gabinet badań - kolono</v>
      </c>
      <c r="C430" s="96" t="s">
        <v>405</v>
      </c>
      <c r="D430" s="96"/>
      <c r="E430" s="96"/>
      <c r="F430" s="96">
        <f>J430</f>
        <v>22.35</v>
      </c>
      <c r="G430" s="96"/>
      <c r="H430" s="96"/>
      <c r="I430" s="96"/>
      <c r="J430" s="96">
        <v>22.35</v>
      </c>
      <c r="L430">
        <f t="shared" ref="L430:L444" si="60">J430</f>
        <v>22.35</v>
      </c>
    </row>
    <row r="431" spans="1:12">
      <c r="A431" s="102">
        <v>4</v>
      </c>
      <c r="B431" s="69" t="str">
        <f>'BRYŁA B'!C7</f>
        <v>Poczekalnia</v>
      </c>
      <c r="C431" s="96" t="s">
        <v>407</v>
      </c>
      <c r="D431" s="96"/>
      <c r="E431" s="96"/>
      <c r="F431" s="96"/>
      <c r="G431" s="97">
        <f>J431</f>
        <v>13.09</v>
      </c>
      <c r="H431" s="96"/>
      <c r="I431" s="96"/>
      <c r="J431" s="96">
        <v>13.09</v>
      </c>
      <c r="L431">
        <f t="shared" si="60"/>
        <v>13.09</v>
      </c>
    </row>
    <row r="432" spans="1:12" ht="15" thickBot="1">
      <c r="A432" s="102">
        <v>5</v>
      </c>
      <c r="B432" s="69" t="str">
        <f>'BRYŁA B'!C8</f>
        <v>Pokój personelu</v>
      </c>
      <c r="C432" s="96" t="s">
        <v>409</v>
      </c>
      <c r="D432" s="96"/>
      <c r="E432" s="96"/>
      <c r="F432" s="96"/>
      <c r="G432" s="96">
        <f>J432</f>
        <v>8.1300000000000008</v>
      </c>
      <c r="H432" s="96"/>
      <c r="I432" s="96"/>
      <c r="J432" s="96">
        <v>8.1300000000000008</v>
      </c>
      <c r="L432">
        <f t="shared" si="60"/>
        <v>8.1300000000000008</v>
      </c>
    </row>
    <row r="433" spans="1:12" ht="15" thickBot="1">
      <c r="A433" s="102">
        <v>6</v>
      </c>
      <c r="B433" s="69" t="str">
        <f>'BRYŁA B'!C11</f>
        <v>Pokój wypoczynkowy personelu</v>
      </c>
      <c r="C433" s="96" t="s">
        <v>415</v>
      </c>
      <c r="D433" s="96"/>
      <c r="E433" s="96"/>
      <c r="F433" s="96"/>
      <c r="G433" s="96">
        <f t="shared" ref="G433:G445" si="61">J433</f>
        <v>10.92</v>
      </c>
      <c r="H433" s="96"/>
      <c r="I433" s="96"/>
      <c r="J433" s="96">
        <v>10.92</v>
      </c>
      <c r="L433">
        <f t="shared" si="60"/>
        <v>10.92</v>
      </c>
    </row>
    <row r="434" spans="1:12" ht="15" thickBot="1">
      <c r="A434" s="102">
        <v>7</v>
      </c>
      <c r="B434" s="69" t="s">
        <v>1054</v>
      </c>
      <c r="C434" s="96" t="s">
        <v>417</v>
      </c>
      <c r="D434" s="96"/>
      <c r="E434" s="96"/>
      <c r="F434" s="96"/>
      <c r="G434" s="97">
        <f t="shared" si="61"/>
        <v>7.71</v>
      </c>
      <c r="H434" s="96"/>
      <c r="I434" s="96"/>
      <c r="J434" s="96">
        <v>7.71</v>
      </c>
      <c r="L434">
        <f t="shared" si="60"/>
        <v>7.71</v>
      </c>
    </row>
    <row r="435" spans="1:12" s="53" customFormat="1" ht="15" thickBot="1">
      <c r="A435" s="102">
        <v>8</v>
      </c>
      <c r="B435" s="69" t="s">
        <v>1054</v>
      </c>
      <c r="C435" s="96" t="s">
        <v>419</v>
      </c>
      <c r="D435" s="96"/>
      <c r="E435" s="96"/>
      <c r="F435" s="96"/>
      <c r="G435" s="97">
        <v>5.93</v>
      </c>
      <c r="H435" s="96"/>
      <c r="I435" s="96"/>
      <c r="J435" s="96">
        <v>5.93</v>
      </c>
      <c r="L435" s="53">
        <f t="shared" si="60"/>
        <v>5.93</v>
      </c>
    </row>
    <row r="436" spans="1:12" s="53" customFormat="1" ht="15" thickBot="1">
      <c r="A436" s="102">
        <v>9</v>
      </c>
      <c r="B436" s="69" t="s">
        <v>422</v>
      </c>
      <c r="C436" s="96" t="s">
        <v>421</v>
      </c>
      <c r="D436" s="96"/>
      <c r="E436" s="96"/>
      <c r="F436" s="96">
        <v>31.88</v>
      </c>
      <c r="G436" s="152"/>
      <c r="H436" s="96"/>
      <c r="I436" s="96"/>
      <c r="J436" s="96">
        <v>31.88</v>
      </c>
      <c r="L436" s="53">
        <f t="shared" si="60"/>
        <v>31.88</v>
      </c>
    </row>
    <row r="437" spans="1:12" s="53" customFormat="1" ht="15" thickBot="1">
      <c r="A437" s="102">
        <v>10</v>
      </c>
      <c r="B437" s="69" t="s">
        <v>425</v>
      </c>
      <c r="C437" s="96" t="s">
        <v>424</v>
      </c>
      <c r="D437" s="96"/>
      <c r="E437" s="96"/>
      <c r="F437" s="96"/>
      <c r="G437" s="152">
        <v>7.9</v>
      </c>
      <c r="H437" s="96"/>
      <c r="I437" s="96"/>
      <c r="J437" s="96">
        <v>7.9</v>
      </c>
      <c r="L437" s="53">
        <f t="shared" si="60"/>
        <v>7.9</v>
      </c>
    </row>
    <row r="438" spans="1:12" s="53" customFormat="1" ht="15" thickBot="1">
      <c r="A438" s="102">
        <v>11</v>
      </c>
      <c r="B438" s="69" t="s">
        <v>427</v>
      </c>
      <c r="C438" s="96" t="s">
        <v>426</v>
      </c>
      <c r="D438" s="96"/>
      <c r="E438" s="96"/>
      <c r="F438" s="96"/>
      <c r="G438" s="97">
        <v>7.82</v>
      </c>
      <c r="H438" s="96"/>
      <c r="I438" s="96"/>
      <c r="J438" s="96">
        <v>7.82</v>
      </c>
      <c r="L438" s="53">
        <f t="shared" si="60"/>
        <v>7.82</v>
      </c>
    </row>
    <row r="439" spans="1:12" s="53" customFormat="1" ht="15" thickBot="1">
      <c r="A439" s="102">
        <v>12</v>
      </c>
      <c r="B439" s="69" t="s">
        <v>32</v>
      </c>
      <c r="C439" s="96" t="s">
        <v>428</v>
      </c>
      <c r="D439" s="96"/>
      <c r="E439" s="96"/>
      <c r="F439" s="96"/>
      <c r="G439" s="152">
        <v>3.37</v>
      </c>
      <c r="H439" s="96"/>
      <c r="I439" s="96"/>
      <c r="J439" s="96">
        <v>3.37</v>
      </c>
      <c r="L439" s="53">
        <f t="shared" si="60"/>
        <v>3.37</v>
      </c>
    </row>
    <row r="440" spans="1:12" s="53" customFormat="1" ht="15" thickBot="1">
      <c r="A440" s="102">
        <v>13</v>
      </c>
      <c r="B440" s="69" t="s">
        <v>430</v>
      </c>
      <c r="C440" s="96" t="s">
        <v>429</v>
      </c>
      <c r="D440" s="96"/>
      <c r="E440" s="96"/>
      <c r="F440" s="96"/>
      <c r="G440" s="152">
        <v>2.12</v>
      </c>
      <c r="H440" s="96"/>
      <c r="I440" s="96"/>
      <c r="J440" s="96">
        <v>2.12</v>
      </c>
      <c r="L440" s="53">
        <f t="shared" si="60"/>
        <v>2.12</v>
      </c>
    </row>
    <row r="441" spans="1:12" s="53" customFormat="1" ht="15" thickBot="1">
      <c r="A441" s="102">
        <v>14</v>
      </c>
      <c r="B441" s="69" t="s">
        <v>35</v>
      </c>
      <c r="C441" s="96" t="s">
        <v>431</v>
      </c>
      <c r="D441" s="96"/>
      <c r="E441" s="96"/>
      <c r="F441" s="96"/>
      <c r="G441" s="152">
        <v>4.0199999999999996</v>
      </c>
      <c r="H441" s="96"/>
      <c r="I441" s="96"/>
      <c r="J441" s="96">
        <v>4.0199999999999996</v>
      </c>
      <c r="L441" s="53">
        <f t="shared" si="60"/>
        <v>4.0199999999999996</v>
      </c>
    </row>
    <row r="442" spans="1:12" ht="15" thickBot="1">
      <c r="A442" s="102">
        <v>15</v>
      </c>
      <c r="B442" s="69" t="str">
        <f>'BRYŁA B'!C20</f>
        <v>Pokój personelu</v>
      </c>
      <c r="C442" s="96" t="s">
        <v>432</v>
      </c>
      <c r="D442" s="96"/>
      <c r="E442" s="96"/>
      <c r="F442" s="96"/>
      <c r="G442" s="96">
        <f t="shared" si="61"/>
        <v>8.61</v>
      </c>
      <c r="H442" s="96"/>
      <c r="I442" s="96"/>
      <c r="J442" s="96">
        <v>8.61</v>
      </c>
      <c r="L442">
        <f t="shared" si="60"/>
        <v>8.61</v>
      </c>
    </row>
    <row r="443" spans="1:12">
      <c r="A443" s="102">
        <v>16</v>
      </c>
      <c r="B443" s="69" t="str">
        <f>'BRYŁA B'!C21</f>
        <v>Pokój kier. RTG</v>
      </c>
      <c r="C443" s="96" t="s">
        <v>433</v>
      </c>
      <c r="D443" s="96"/>
      <c r="E443" s="96"/>
      <c r="F443" s="96"/>
      <c r="G443" s="97">
        <f t="shared" si="61"/>
        <v>9.8699999999999992</v>
      </c>
      <c r="H443" s="96"/>
      <c r="I443" s="96"/>
      <c r="J443" s="96">
        <v>9.8699999999999992</v>
      </c>
      <c r="L443">
        <f t="shared" si="60"/>
        <v>9.8699999999999992</v>
      </c>
    </row>
    <row r="444" spans="1:12">
      <c r="A444" s="102">
        <v>17</v>
      </c>
      <c r="B444" s="69" t="str">
        <f>'BRYŁA B'!C22</f>
        <v>Poczekalnia</v>
      </c>
      <c r="C444" s="96" t="s">
        <v>435</v>
      </c>
      <c r="D444" s="96"/>
      <c r="E444" s="96"/>
      <c r="F444" s="96"/>
      <c r="G444" s="96">
        <f t="shared" si="61"/>
        <v>14.02</v>
      </c>
      <c r="H444" s="96"/>
      <c r="I444" s="96"/>
      <c r="J444" s="96">
        <v>14.02</v>
      </c>
      <c r="L444">
        <f t="shared" si="60"/>
        <v>14.02</v>
      </c>
    </row>
    <row r="445" spans="1:12">
      <c r="A445" s="102">
        <v>18</v>
      </c>
      <c r="B445" s="69" t="str">
        <f>'BRYŁA B'!C23</f>
        <v>Przebieralnia</v>
      </c>
      <c r="C445" s="96" t="s">
        <v>436</v>
      </c>
      <c r="D445" s="96"/>
      <c r="E445" s="96"/>
      <c r="F445" s="96"/>
      <c r="G445" s="96">
        <f t="shared" si="61"/>
        <v>2.2000000000000002</v>
      </c>
      <c r="H445" s="96"/>
      <c r="I445" s="96"/>
      <c r="J445" s="96">
        <v>2.2000000000000002</v>
      </c>
    </row>
    <row r="446" spans="1:12">
      <c r="A446" s="102">
        <v>19</v>
      </c>
      <c r="B446" s="69" t="str">
        <f>'BRYŁA B'!C24</f>
        <v>Ustęp wydzielony</v>
      </c>
      <c r="C446" s="96" t="s">
        <v>437</v>
      </c>
      <c r="D446" s="96"/>
      <c r="E446" s="96"/>
      <c r="F446" s="96">
        <f>J446</f>
        <v>7.9</v>
      </c>
      <c r="G446" s="96"/>
      <c r="H446" s="96"/>
      <c r="I446" s="96"/>
      <c r="J446" s="96">
        <v>7.9</v>
      </c>
    </row>
    <row r="447" spans="1:12">
      <c r="A447" s="102">
        <v>20</v>
      </c>
      <c r="B447" s="69" t="str">
        <f>'BRYŁA B'!C25</f>
        <v>Zaplecze personelu</v>
      </c>
      <c r="C447" s="96" t="s">
        <v>439</v>
      </c>
      <c r="D447" s="96"/>
      <c r="E447" s="96"/>
      <c r="F447" s="96"/>
      <c r="G447" s="97">
        <f>J447</f>
        <v>13.89</v>
      </c>
      <c r="H447" s="96"/>
      <c r="I447" s="96"/>
      <c r="J447" s="96">
        <v>13.89</v>
      </c>
    </row>
    <row r="448" spans="1:12">
      <c r="A448" s="102">
        <v>21</v>
      </c>
      <c r="B448" s="111" t="str">
        <f>'BRYŁA B'!C26</f>
        <v>Sala zabiegowa</v>
      </c>
      <c r="C448" s="96" t="s">
        <v>441</v>
      </c>
      <c r="D448" s="112"/>
      <c r="E448" s="112">
        <f>J448</f>
        <v>27.5</v>
      </c>
      <c r="F448" s="112"/>
      <c r="G448" s="112"/>
      <c r="H448" s="112"/>
      <c r="I448" s="112"/>
      <c r="J448" s="112">
        <v>27.5</v>
      </c>
      <c r="L448">
        <f t="shared" ref="L448:L453" si="62">J448</f>
        <v>27.5</v>
      </c>
    </row>
    <row r="449" spans="1:12">
      <c r="A449" s="102">
        <v>22</v>
      </c>
      <c r="B449" s="114" t="str">
        <f>'BRYŁA B'!C27</f>
        <v>Magazynek</v>
      </c>
      <c r="C449" s="96" t="s">
        <v>442</v>
      </c>
      <c r="D449" s="115"/>
      <c r="E449" s="115"/>
      <c r="F449" s="115"/>
      <c r="G449" s="130">
        <f>J449</f>
        <v>7.9</v>
      </c>
      <c r="H449" s="115"/>
      <c r="I449" s="115"/>
      <c r="J449" s="115">
        <v>7.9</v>
      </c>
      <c r="L449">
        <f t="shared" si="62"/>
        <v>7.9</v>
      </c>
    </row>
    <row r="450" spans="1:12">
      <c r="A450" s="102">
        <v>23</v>
      </c>
      <c r="B450" s="114" t="str">
        <f>'BRYŁA B'!C28</f>
        <v>Przedsionek</v>
      </c>
      <c r="C450" s="96" t="s">
        <v>443</v>
      </c>
      <c r="D450" s="115"/>
      <c r="E450" s="115"/>
      <c r="F450" s="115">
        <f>J450</f>
        <v>3.74</v>
      </c>
      <c r="G450" s="115"/>
      <c r="H450" s="115"/>
      <c r="I450" s="115"/>
      <c r="J450" s="115">
        <v>3.74</v>
      </c>
      <c r="L450">
        <f t="shared" si="62"/>
        <v>3.74</v>
      </c>
    </row>
    <row r="451" spans="1:12">
      <c r="A451" s="102">
        <v>24</v>
      </c>
      <c r="B451" s="114" t="str">
        <f>'BRYŁA B'!C29</f>
        <v>Przebieralnia</v>
      </c>
      <c r="C451" s="96" t="s">
        <v>444</v>
      </c>
      <c r="D451" s="115"/>
      <c r="E451" s="115"/>
      <c r="F451" s="115">
        <f>J451</f>
        <v>2.42</v>
      </c>
      <c r="G451" s="115"/>
      <c r="H451" s="115"/>
      <c r="I451" s="115"/>
      <c r="J451" s="115">
        <v>2.42</v>
      </c>
      <c r="L451">
        <f t="shared" si="62"/>
        <v>2.42</v>
      </c>
    </row>
    <row r="452" spans="1:12">
      <c r="A452" s="102">
        <v>25</v>
      </c>
      <c r="B452" s="114" t="str">
        <f>'BRYŁA B'!C30</f>
        <v>Sala zabiegowa</v>
      </c>
      <c r="C452" s="96" t="s">
        <v>445</v>
      </c>
      <c r="D452" s="115"/>
      <c r="E452" s="115">
        <f>J452</f>
        <v>26.15</v>
      </c>
      <c r="F452" s="115"/>
      <c r="G452" s="115"/>
      <c r="H452" s="115"/>
      <c r="I452" s="115"/>
      <c r="J452" s="115">
        <v>26.15</v>
      </c>
      <c r="L452">
        <f t="shared" si="62"/>
        <v>26.15</v>
      </c>
    </row>
    <row r="453" spans="1:12">
      <c r="A453" s="102">
        <v>26</v>
      </c>
      <c r="B453" s="114" t="str">
        <f>'BRYŁA B'!C31</f>
        <v>Szatnia personelu</v>
      </c>
      <c r="C453" s="96" t="s">
        <v>446</v>
      </c>
      <c r="D453" s="115"/>
      <c r="E453" s="115"/>
      <c r="F453" s="115"/>
      <c r="G453" s="115">
        <f>J453</f>
        <v>9.5299999999999994</v>
      </c>
      <c r="H453" s="115"/>
      <c r="I453" s="115"/>
      <c r="J453" s="115">
        <v>9.5299999999999994</v>
      </c>
      <c r="L453">
        <f t="shared" si="62"/>
        <v>9.5299999999999994</v>
      </c>
    </row>
    <row r="454" spans="1:12">
      <c r="A454" s="102">
        <v>27</v>
      </c>
      <c r="B454" s="114" t="str">
        <f>'BRYŁA B'!C32</f>
        <v>Pom. Higen.-sanitarne</v>
      </c>
      <c r="C454" s="96" t="s">
        <v>447</v>
      </c>
      <c r="D454" s="115"/>
      <c r="E454" s="115"/>
      <c r="F454" s="115"/>
      <c r="G454" s="115">
        <f>J454</f>
        <v>5.0999999999999996</v>
      </c>
      <c r="H454" s="115"/>
      <c r="I454" s="115"/>
      <c r="J454" s="115">
        <v>5.0999999999999996</v>
      </c>
    </row>
    <row r="455" spans="1:12">
      <c r="A455" s="102">
        <v>28</v>
      </c>
      <c r="B455" s="114" t="str">
        <f>'BRYŁA B'!C33</f>
        <v>Schowek porządkowy</v>
      </c>
      <c r="C455" s="96" t="s">
        <v>448</v>
      </c>
      <c r="D455" s="115"/>
      <c r="E455" s="115"/>
      <c r="F455" s="115"/>
      <c r="G455" s="130">
        <f>J455</f>
        <v>2.79</v>
      </c>
      <c r="H455" s="115"/>
      <c r="I455" s="115"/>
      <c r="J455" s="115">
        <v>2.79</v>
      </c>
    </row>
    <row r="456" spans="1:12">
      <c r="A456" s="102">
        <v>29</v>
      </c>
      <c r="B456" s="114" t="str">
        <f>'BRYŁA B'!C34</f>
        <v>Komunikacja</v>
      </c>
      <c r="C456" s="96" t="s">
        <v>450</v>
      </c>
      <c r="D456" s="115"/>
      <c r="E456" s="115"/>
      <c r="F456" s="115"/>
      <c r="G456" s="115"/>
      <c r="H456" s="115">
        <f>J456</f>
        <v>91.51</v>
      </c>
      <c r="I456" s="115"/>
      <c r="J456" s="115">
        <v>91.51</v>
      </c>
      <c r="L456">
        <f>J456</f>
        <v>91.51</v>
      </c>
    </row>
    <row r="457" spans="1:12">
      <c r="A457" s="102">
        <v>30</v>
      </c>
      <c r="B457" s="114" t="str">
        <f>'BRYŁA B'!C35</f>
        <v>Ustęp pacjentów damski</v>
      </c>
      <c r="C457" s="96" t="s">
        <v>451</v>
      </c>
      <c r="D457" s="115"/>
      <c r="E457" s="115"/>
      <c r="F457" s="115">
        <f>J457</f>
        <v>5.16</v>
      </c>
      <c r="G457" s="115"/>
      <c r="H457" s="115"/>
      <c r="I457" s="115"/>
      <c r="J457" s="115">
        <v>5.16</v>
      </c>
    </row>
    <row r="458" spans="1:12">
      <c r="A458" s="102">
        <v>31</v>
      </c>
      <c r="B458" s="114" t="str">
        <f>'BRYŁA B'!C36</f>
        <v>Ustęp pacjentów męski</v>
      </c>
      <c r="C458" s="96" t="s">
        <v>453</v>
      </c>
      <c r="D458" s="115"/>
      <c r="E458" s="115"/>
      <c r="F458" s="115">
        <f>J458</f>
        <v>4.7699999999999996</v>
      </c>
      <c r="G458" s="115"/>
      <c r="H458" s="115"/>
      <c r="I458" s="115"/>
      <c r="J458" s="115">
        <v>4.7699999999999996</v>
      </c>
    </row>
    <row r="459" spans="1:12">
      <c r="A459" s="102">
        <v>32</v>
      </c>
      <c r="B459" s="114" t="str">
        <f>'BRYŁA B'!C37</f>
        <v>Ustęp personelu</v>
      </c>
      <c r="C459" s="96" t="s">
        <v>455</v>
      </c>
      <c r="D459" s="115"/>
      <c r="E459" s="115"/>
      <c r="F459" s="115">
        <f>J459</f>
        <v>2.89</v>
      </c>
      <c r="G459" s="115"/>
      <c r="H459" s="115"/>
      <c r="I459" s="115"/>
      <c r="J459" s="115">
        <v>2.89</v>
      </c>
    </row>
    <row r="460" spans="1:12">
      <c r="A460" s="102">
        <v>33</v>
      </c>
      <c r="B460" s="114" t="str">
        <f>'BRYŁA B'!C38</f>
        <v>Punkt rejestracji</v>
      </c>
      <c r="C460" s="96" t="s">
        <v>457</v>
      </c>
      <c r="D460" s="115"/>
      <c r="E460" s="115"/>
      <c r="F460" s="115"/>
      <c r="G460" s="123">
        <f>J460</f>
        <v>25.07</v>
      </c>
      <c r="H460" s="115"/>
      <c r="I460" s="115"/>
      <c r="J460" s="115">
        <v>25.07</v>
      </c>
      <c r="L460">
        <f>J460</f>
        <v>25.07</v>
      </c>
    </row>
    <row r="461" spans="1:12">
      <c r="A461" s="102">
        <v>34</v>
      </c>
      <c r="B461" s="109" t="str">
        <f>'BRYŁA B'!C39</f>
        <v>Archiwum</v>
      </c>
      <c r="C461" s="96" t="s">
        <v>459</v>
      </c>
      <c r="D461" s="99"/>
      <c r="E461" s="99"/>
      <c r="F461" s="99"/>
      <c r="G461" s="99"/>
      <c r="H461" s="99">
        <f>J461</f>
        <v>24.37</v>
      </c>
      <c r="I461" s="99"/>
      <c r="J461" s="99">
        <v>24.37</v>
      </c>
    </row>
    <row r="462" spans="1:12">
      <c r="A462" s="102">
        <v>35</v>
      </c>
      <c r="B462" s="69" t="str">
        <f>'BRYŁA B'!C40</f>
        <v>Wew. Strefa sterylizatorni</v>
      </c>
      <c r="C462" s="96" t="s">
        <v>461</v>
      </c>
      <c r="D462" s="69"/>
      <c r="E462" s="118">
        <f>J462</f>
        <v>35.880000000000003</v>
      </c>
      <c r="F462" s="69"/>
      <c r="G462" s="69"/>
      <c r="H462" s="69"/>
      <c r="I462" s="69"/>
      <c r="J462" s="96">
        <v>35.880000000000003</v>
      </c>
      <c r="L462">
        <f>J462</f>
        <v>35.880000000000003</v>
      </c>
    </row>
    <row r="463" spans="1:12">
      <c r="A463" s="102">
        <v>36</v>
      </c>
      <c r="B463" s="75" t="str">
        <f>'BRYŁA B'!C41</f>
        <v>Stacja uzdatniania wody</v>
      </c>
      <c r="C463" s="73" t="s">
        <v>463</v>
      </c>
      <c r="D463" s="75"/>
      <c r="E463" s="132"/>
      <c r="F463" s="75"/>
      <c r="G463" s="75"/>
      <c r="H463" s="75">
        <f>J463</f>
        <v>10.18</v>
      </c>
      <c r="I463" s="75"/>
      <c r="J463" s="73">
        <v>10.18</v>
      </c>
    </row>
    <row r="464" spans="1:12" ht="15" thickBot="1">
      <c r="A464" s="102">
        <v>37</v>
      </c>
      <c r="B464" s="75" t="str">
        <f>'BRYŁA B'!C42</f>
        <v>Komora przyjęć</v>
      </c>
      <c r="C464" s="73" t="s">
        <v>465</v>
      </c>
      <c r="D464" s="75"/>
      <c r="E464" s="132">
        <f>J464</f>
        <v>17.87</v>
      </c>
      <c r="F464" s="75"/>
      <c r="G464" s="75"/>
      <c r="H464" s="75"/>
      <c r="I464" s="75"/>
      <c r="J464" s="73">
        <v>17.87</v>
      </c>
      <c r="L464">
        <f>J464</f>
        <v>17.87</v>
      </c>
    </row>
    <row r="465" spans="1:12" s="53" customFormat="1" ht="15" thickBot="1">
      <c r="A465" s="102">
        <v>38</v>
      </c>
      <c r="B465" s="75" t="str">
        <f>B454</f>
        <v>Pom. Higen.-sanitarne</v>
      </c>
      <c r="C465" s="73"/>
      <c r="D465" s="75"/>
      <c r="E465" s="132"/>
      <c r="F465" s="75"/>
      <c r="G465" s="75">
        <v>2.78</v>
      </c>
      <c r="H465" s="75"/>
      <c r="I465" s="75"/>
      <c r="J465" s="73">
        <v>2.78</v>
      </c>
    </row>
    <row r="466" spans="1:12" s="53" customFormat="1" ht="15" thickBot="1">
      <c r="A466" s="102">
        <v>39</v>
      </c>
      <c r="B466" s="75" t="s">
        <v>1055</v>
      </c>
      <c r="C466" s="73"/>
      <c r="D466" s="75"/>
      <c r="E466" s="132"/>
      <c r="F466" s="75"/>
      <c r="G466" s="75">
        <v>5.56</v>
      </c>
      <c r="H466" s="75"/>
      <c r="I466" s="75"/>
      <c r="J466" s="73">
        <v>5.56</v>
      </c>
    </row>
    <row r="467" spans="1:12" ht="15" thickBot="1">
      <c r="A467" s="102">
        <v>40</v>
      </c>
      <c r="B467" s="75" t="str">
        <f>'BRYŁA B'!C45</f>
        <v>Ustęp personelu</v>
      </c>
      <c r="C467" s="73" t="s">
        <v>470</v>
      </c>
      <c r="D467" s="75"/>
      <c r="E467" s="132"/>
      <c r="F467" s="75"/>
      <c r="G467" s="75">
        <f>J467</f>
        <v>3.07</v>
      </c>
      <c r="H467" s="75"/>
      <c r="I467" s="75"/>
      <c r="J467" s="73">
        <v>3.07</v>
      </c>
    </row>
    <row r="468" spans="1:12">
      <c r="A468" s="102">
        <v>41</v>
      </c>
      <c r="B468" s="75" t="str">
        <f>'BRYŁA B'!C46</f>
        <v>Pokój kierownika</v>
      </c>
      <c r="C468" s="73" t="s">
        <v>471</v>
      </c>
      <c r="D468" s="75"/>
      <c r="E468" s="132"/>
      <c r="F468" s="75"/>
      <c r="G468" s="133">
        <f>J468</f>
        <v>8.7799999999999994</v>
      </c>
      <c r="H468" s="75"/>
      <c r="I468" s="75"/>
      <c r="J468" s="73">
        <v>8.7799999999999994</v>
      </c>
      <c r="L468">
        <f>J468</f>
        <v>8.7799999999999994</v>
      </c>
    </row>
    <row r="469" spans="1:12">
      <c r="A469" s="102">
        <v>42</v>
      </c>
      <c r="B469" s="75" t="str">
        <f>'BRYŁA B'!C47</f>
        <v>Schowek porządkowy</v>
      </c>
      <c r="C469" s="73" t="s">
        <v>473</v>
      </c>
      <c r="D469" s="75"/>
      <c r="E469" s="132"/>
      <c r="F469" s="75"/>
      <c r="G469" s="75"/>
      <c r="H469" s="75">
        <f>J469</f>
        <v>2.86</v>
      </c>
      <c r="I469" s="75"/>
      <c r="J469" s="73">
        <v>2.86</v>
      </c>
      <c r="L469">
        <f>J469</f>
        <v>2.86</v>
      </c>
    </row>
    <row r="470" spans="1:12">
      <c r="A470" s="102">
        <v>43</v>
      </c>
      <c r="B470" s="75" t="str">
        <f>'BRYŁA B'!C48</f>
        <v>Pokój socjalny</v>
      </c>
      <c r="C470" s="73" t="s">
        <v>474</v>
      </c>
      <c r="D470" s="75"/>
      <c r="E470" s="132"/>
      <c r="F470" s="75"/>
      <c r="G470" s="75">
        <f>J470</f>
        <v>7.66</v>
      </c>
      <c r="H470" s="75"/>
      <c r="I470" s="75"/>
      <c r="J470" s="73">
        <v>7.66</v>
      </c>
      <c r="L470">
        <f>J470</f>
        <v>7.66</v>
      </c>
    </row>
    <row r="471" spans="1:12">
      <c r="A471" s="102">
        <v>44</v>
      </c>
      <c r="B471" s="75" t="str">
        <f>'BRYŁA B'!C49</f>
        <v>Pom. Sortowania</v>
      </c>
      <c r="C471" s="73" t="s">
        <v>476</v>
      </c>
      <c r="D471" s="75"/>
      <c r="E471" s="132"/>
      <c r="F471" s="75">
        <f>J471</f>
        <v>31.52</v>
      </c>
      <c r="G471" s="75"/>
      <c r="H471" s="75"/>
      <c r="I471" s="75"/>
      <c r="J471" s="73">
        <v>31.52</v>
      </c>
      <c r="L471">
        <f>J471</f>
        <v>31.52</v>
      </c>
    </row>
    <row r="472" spans="1:12">
      <c r="A472" s="102">
        <v>45</v>
      </c>
      <c r="B472" s="75" t="str">
        <f>'BRYŁA B'!C50</f>
        <v>Ustęp wydzielony</v>
      </c>
      <c r="C472" s="73" t="s">
        <v>478</v>
      </c>
      <c r="D472" s="75"/>
      <c r="E472" s="132"/>
      <c r="F472" s="75"/>
      <c r="G472" s="75">
        <f>J472</f>
        <v>2.75</v>
      </c>
      <c r="H472" s="75"/>
      <c r="I472" s="75"/>
      <c r="J472" s="73">
        <v>2.75</v>
      </c>
    </row>
    <row r="473" spans="1:12">
      <c r="A473" s="102">
        <v>46</v>
      </c>
      <c r="B473" s="75" t="str">
        <f>'BRYŁA B'!C51</f>
        <v>Śluza</v>
      </c>
      <c r="C473" s="73" t="s">
        <v>479</v>
      </c>
      <c r="D473" s="75"/>
      <c r="E473" s="132"/>
      <c r="F473" s="75"/>
      <c r="G473" s="75">
        <f>J473</f>
        <v>3.93</v>
      </c>
      <c r="H473" s="75"/>
      <c r="I473" s="75"/>
      <c r="J473" s="73">
        <v>3.93</v>
      </c>
    </row>
    <row r="474" spans="1:12">
      <c r="A474" s="102">
        <v>47</v>
      </c>
      <c r="B474" s="75" t="str">
        <f>'BRYŁA B'!C52</f>
        <v>Pom. Kontroli</v>
      </c>
      <c r="C474" s="73" t="s">
        <v>480</v>
      </c>
      <c r="D474" s="75"/>
      <c r="E474" s="132">
        <f>J474</f>
        <v>40.700000000000003</v>
      </c>
      <c r="F474" s="75"/>
      <c r="G474" s="75"/>
      <c r="H474" s="75"/>
      <c r="I474" s="75"/>
      <c r="J474" s="73">
        <v>40.700000000000003</v>
      </c>
      <c r="L474">
        <f t="shared" ref="L474:L488" si="63">J474</f>
        <v>40.700000000000003</v>
      </c>
    </row>
    <row r="475" spans="1:12">
      <c r="A475" s="102">
        <v>48</v>
      </c>
      <c r="B475" s="75" t="str">
        <f>'BRYŁA B'!C53</f>
        <v>Śluza</v>
      </c>
      <c r="C475" s="73" t="s">
        <v>482</v>
      </c>
      <c r="D475" s="75"/>
      <c r="E475" s="132">
        <f>J475</f>
        <v>2.5</v>
      </c>
      <c r="F475" s="75"/>
      <c r="G475" s="75"/>
      <c r="H475" s="75"/>
      <c r="I475" s="75"/>
      <c r="J475" s="73">
        <v>2.5</v>
      </c>
      <c r="L475">
        <f t="shared" si="63"/>
        <v>2.5</v>
      </c>
    </row>
    <row r="476" spans="1:12">
      <c r="A476" s="102">
        <v>49</v>
      </c>
      <c r="B476" s="75" t="str">
        <f>'BRYŁA B'!C54</f>
        <v>Magazyn art. Wysterylizowanych</v>
      </c>
      <c r="C476" s="73" t="s">
        <v>483</v>
      </c>
      <c r="D476" s="75"/>
      <c r="E476" s="132"/>
      <c r="F476" s="75">
        <f>J476</f>
        <v>36.369999999999997</v>
      </c>
      <c r="G476" s="75"/>
      <c r="H476" s="75"/>
      <c r="I476" s="75"/>
      <c r="J476" s="73">
        <v>36.369999999999997</v>
      </c>
      <c r="L476">
        <f t="shared" si="63"/>
        <v>36.369999999999997</v>
      </c>
    </row>
    <row r="477" spans="1:12">
      <c r="A477" s="102">
        <v>50</v>
      </c>
      <c r="B477" s="75" t="str">
        <f>'BRYŁA B'!C55</f>
        <v>Magazyn</v>
      </c>
      <c r="C477" s="73" t="s">
        <v>485</v>
      </c>
      <c r="D477" s="75"/>
      <c r="E477" s="132"/>
      <c r="F477" s="75"/>
      <c r="G477" s="75">
        <f>J477</f>
        <v>13.36</v>
      </c>
      <c r="H477" s="75"/>
      <c r="I477" s="75"/>
      <c r="J477" s="73">
        <v>13.36</v>
      </c>
      <c r="L477">
        <f t="shared" si="63"/>
        <v>13.36</v>
      </c>
    </row>
    <row r="478" spans="1:12">
      <c r="A478" s="102">
        <v>51</v>
      </c>
      <c r="B478" s="75" t="str">
        <f>'BRYŁA B'!C56</f>
        <v>Pom. Wydawania</v>
      </c>
      <c r="C478" s="73" t="s">
        <v>487</v>
      </c>
      <c r="D478" s="75"/>
      <c r="E478" s="132"/>
      <c r="F478" s="75"/>
      <c r="G478" s="75">
        <f>J478</f>
        <v>34.630000000000003</v>
      </c>
      <c r="H478" s="75"/>
      <c r="I478" s="75"/>
      <c r="J478" s="73">
        <v>34.630000000000003</v>
      </c>
      <c r="L478">
        <f t="shared" si="63"/>
        <v>34.630000000000003</v>
      </c>
    </row>
    <row r="479" spans="1:12">
      <c r="A479" s="102">
        <v>52</v>
      </c>
      <c r="B479" s="75" t="str">
        <f>'BRYŁA B'!C57</f>
        <v>Pom. Na sterylizatory</v>
      </c>
      <c r="C479" s="73" t="s">
        <v>489</v>
      </c>
      <c r="D479" s="75"/>
      <c r="E479" s="132"/>
      <c r="F479" s="75"/>
      <c r="G479" s="75">
        <f>J479</f>
        <v>4.1900000000000004</v>
      </c>
      <c r="H479" s="75"/>
      <c r="I479" s="75"/>
      <c r="J479" s="73">
        <v>4.1900000000000004</v>
      </c>
      <c r="L479">
        <f t="shared" si="63"/>
        <v>4.1900000000000004</v>
      </c>
    </row>
    <row r="480" spans="1:12">
      <c r="A480" s="102">
        <v>53</v>
      </c>
      <c r="B480" s="75" t="str">
        <f>'BRYŁA B'!C58</f>
        <v>Przygotowanie bielizny</v>
      </c>
      <c r="C480" s="73" t="s">
        <v>491</v>
      </c>
      <c r="D480" s="75"/>
      <c r="E480" s="132"/>
      <c r="F480" s="75"/>
      <c r="G480" s="75">
        <f>J480</f>
        <v>18.559999999999999</v>
      </c>
      <c r="H480" s="75"/>
      <c r="I480" s="75"/>
      <c r="J480" s="73">
        <v>18.559999999999999</v>
      </c>
      <c r="L480">
        <f t="shared" si="63"/>
        <v>18.559999999999999</v>
      </c>
    </row>
    <row r="481" spans="1:12">
      <c r="A481" s="102">
        <v>54</v>
      </c>
      <c r="B481" s="75" t="str">
        <f>'BRYŁA B'!C59</f>
        <v>Wew. Strefa czysta</v>
      </c>
      <c r="C481" s="73" t="s">
        <v>493</v>
      </c>
      <c r="D481" s="75"/>
      <c r="E481" s="132">
        <f>J481</f>
        <v>4.8499999999999996</v>
      </c>
      <c r="F481" s="75"/>
      <c r="G481" s="75"/>
      <c r="H481" s="75"/>
      <c r="I481" s="75"/>
      <c r="J481" s="73">
        <v>4.8499999999999996</v>
      </c>
      <c r="L481">
        <f t="shared" si="63"/>
        <v>4.8499999999999996</v>
      </c>
    </row>
    <row r="482" spans="1:12">
      <c r="A482" s="102">
        <v>55</v>
      </c>
      <c r="B482" s="75" t="str">
        <f>'BRYŁA B'!C60</f>
        <v>Magazyn bielizny</v>
      </c>
      <c r="C482" s="73" t="s">
        <v>495</v>
      </c>
      <c r="D482" s="75"/>
      <c r="E482" s="132"/>
      <c r="F482" s="75"/>
      <c r="G482" s="75">
        <f>J482</f>
        <v>10.52</v>
      </c>
      <c r="H482" s="75"/>
      <c r="I482" s="75"/>
      <c r="J482" s="73">
        <v>10.52</v>
      </c>
      <c r="L482">
        <f t="shared" si="63"/>
        <v>10.52</v>
      </c>
    </row>
    <row r="483" spans="1:12">
      <c r="A483" s="102">
        <v>56</v>
      </c>
      <c r="B483" s="75" t="str">
        <f>'BRYŁA B'!C61</f>
        <v>Pom. Suszenia wózków</v>
      </c>
      <c r="C483" s="73" t="s">
        <v>497</v>
      </c>
      <c r="D483" s="75"/>
      <c r="E483" s="132"/>
      <c r="F483" s="75"/>
      <c r="G483" s="75">
        <f>J483</f>
        <v>13.87</v>
      </c>
      <c r="H483" s="75"/>
      <c r="I483" s="75"/>
      <c r="J483" s="73">
        <v>13.87</v>
      </c>
      <c r="L483">
        <f t="shared" si="63"/>
        <v>13.87</v>
      </c>
    </row>
    <row r="484" spans="1:12">
      <c r="A484" s="102">
        <v>57</v>
      </c>
      <c r="B484" s="75" t="str">
        <f>'BRYŁA B'!C62</f>
        <v>Magazyn art. Czystych</v>
      </c>
      <c r="C484" s="73" t="s">
        <v>499</v>
      </c>
      <c r="D484" s="75"/>
      <c r="E484" s="132"/>
      <c r="F484" s="75"/>
      <c r="G484" s="75">
        <f>J484</f>
        <v>3.19</v>
      </c>
      <c r="H484" s="75"/>
      <c r="I484" s="75"/>
      <c r="J484" s="73">
        <v>3.19</v>
      </c>
      <c r="L484">
        <f t="shared" si="63"/>
        <v>3.19</v>
      </c>
    </row>
    <row r="485" spans="1:12">
      <c r="A485" s="102">
        <v>58</v>
      </c>
      <c r="B485" s="75" t="str">
        <f>'BRYŁA B'!C63</f>
        <v>Pom. Mycia wózków</v>
      </c>
      <c r="C485" s="73" t="s">
        <v>501</v>
      </c>
      <c r="D485" s="75"/>
      <c r="E485" s="132"/>
      <c r="F485" s="75"/>
      <c r="G485" s="75">
        <f>J485</f>
        <v>18.899999999999999</v>
      </c>
      <c r="H485" s="75"/>
      <c r="I485" s="75"/>
      <c r="J485" s="73">
        <v>18.899999999999999</v>
      </c>
      <c r="L485">
        <f t="shared" si="63"/>
        <v>18.899999999999999</v>
      </c>
    </row>
    <row r="486" spans="1:12">
      <c r="A486" s="102">
        <v>59</v>
      </c>
      <c r="B486" s="75" t="str">
        <f>'BRYŁA B'!C64</f>
        <v>Komora przyjęć</v>
      </c>
      <c r="C486" s="73" t="s">
        <v>503</v>
      </c>
      <c r="D486" s="75"/>
      <c r="E486" s="132"/>
      <c r="F486" s="75">
        <f>J486</f>
        <v>9.7200000000000006</v>
      </c>
      <c r="G486" s="75"/>
      <c r="H486" s="75"/>
      <c r="I486" s="75"/>
      <c r="J486" s="73">
        <v>9.7200000000000006</v>
      </c>
      <c r="L486">
        <f t="shared" si="63"/>
        <v>9.7200000000000006</v>
      </c>
    </row>
    <row r="487" spans="1:12">
      <c r="A487" s="102">
        <v>60</v>
      </c>
      <c r="B487" s="75" t="str">
        <f>'BRYŁA B'!C65</f>
        <v>Pom. Odbioru mat skazonego</v>
      </c>
      <c r="C487" s="73" t="s">
        <v>504</v>
      </c>
      <c r="D487" s="75"/>
      <c r="E487" s="132"/>
      <c r="F487" s="75">
        <f>J487</f>
        <v>5.9</v>
      </c>
      <c r="G487" s="75"/>
      <c r="H487" s="75"/>
      <c r="I487" s="75"/>
      <c r="J487" s="73">
        <v>5.9</v>
      </c>
      <c r="L487">
        <f t="shared" si="63"/>
        <v>5.9</v>
      </c>
    </row>
    <row r="488" spans="1:12">
      <c r="A488" s="102">
        <v>61</v>
      </c>
      <c r="B488" s="75" t="str">
        <f>'BRYŁA B'!C66</f>
        <v>Pom. Wydawania na zew.</v>
      </c>
      <c r="C488" s="73" t="s">
        <v>506</v>
      </c>
      <c r="D488" s="75"/>
      <c r="E488" s="132"/>
      <c r="F488" s="75">
        <f>J488</f>
        <v>3.88</v>
      </c>
      <c r="G488" s="75"/>
      <c r="H488" s="75"/>
      <c r="I488" s="75"/>
      <c r="J488" s="73">
        <v>3.88</v>
      </c>
      <c r="L488">
        <f t="shared" si="63"/>
        <v>3.88</v>
      </c>
    </row>
    <row r="489" spans="1:12">
      <c r="A489" s="102">
        <v>62</v>
      </c>
      <c r="B489" s="75" t="str">
        <f>'BRYŁA B'!C67</f>
        <v>Winda cz brudna</v>
      </c>
      <c r="C489" s="73" t="s">
        <v>508</v>
      </c>
      <c r="D489" s="75"/>
      <c r="E489" s="132"/>
      <c r="F489" s="75"/>
      <c r="G489" s="75">
        <f>J489</f>
        <v>1.57</v>
      </c>
      <c r="H489" s="75"/>
      <c r="I489" s="75"/>
      <c r="J489" s="73">
        <v>1.57</v>
      </c>
    </row>
    <row r="490" spans="1:12" ht="15" thickBot="1">
      <c r="A490" s="102">
        <v>63</v>
      </c>
      <c r="B490" s="75" t="str">
        <f>'BRYŁA B'!C68</f>
        <v>Winda cz czysta</v>
      </c>
      <c r="C490" s="73" t="s">
        <v>510</v>
      </c>
      <c r="D490" s="75"/>
      <c r="E490" s="132"/>
      <c r="F490" s="75"/>
      <c r="G490" s="75">
        <f>J490</f>
        <v>1.57</v>
      </c>
      <c r="H490" s="75"/>
      <c r="I490" s="75"/>
      <c r="J490" s="73">
        <v>1.57</v>
      </c>
    </row>
    <row r="491" spans="1:12" s="53" customFormat="1" ht="15" thickBot="1">
      <c r="A491" s="102">
        <v>64</v>
      </c>
      <c r="B491" s="75" t="s">
        <v>18</v>
      </c>
      <c r="C491" s="73"/>
      <c r="D491" s="75"/>
      <c r="E491" s="132"/>
      <c r="F491" s="75"/>
      <c r="G491" s="75"/>
      <c r="H491" s="75">
        <v>105.56</v>
      </c>
      <c r="I491" s="75"/>
      <c r="J491" s="73">
        <v>105.56</v>
      </c>
    </row>
    <row r="492" spans="1:12" ht="15" thickBot="1">
      <c r="A492" s="75"/>
      <c r="B492" s="101" t="s">
        <v>886</v>
      </c>
      <c r="C492" s="75"/>
      <c r="D492" s="134">
        <v>0</v>
      </c>
      <c r="E492" s="92">
        <f>SUM(E428:E490)</f>
        <v>155.45000000000002</v>
      </c>
      <c r="F492" s="92">
        <f>SUM(F428:F490)</f>
        <v>176.28</v>
      </c>
      <c r="G492" s="92">
        <f>SUM(G428:G490)</f>
        <v>324.87999999999994</v>
      </c>
      <c r="H492" s="92">
        <f>SUM(H428:H491)</f>
        <v>234.48000000000002</v>
      </c>
      <c r="I492" s="92"/>
      <c r="J492" s="75"/>
    </row>
    <row r="493" spans="1:12">
      <c r="A493" s="203" t="s">
        <v>992</v>
      </c>
      <c r="B493" s="203"/>
      <c r="C493" s="203"/>
      <c r="D493" s="203"/>
      <c r="E493" s="203"/>
      <c r="F493" s="203"/>
      <c r="G493" s="203"/>
      <c r="H493" s="109"/>
      <c r="I493" s="109"/>
      <c r="J493" s="93">
        <f>SUM(J428:J492)</f>
        <v>891.09000000000015</v>
      </c>
    </row>
    <row r="496" spans="1:12">
      <c r="A496" t="s">
        <v>993</v>
      </c>
    </row>
    <row r="498" spans="1:12">
      <c r="A498" s="92" t="s">
        <v>303</v>
      </c>
      <c r="B498" s="93" t="s">
        <v>304</v>
      </c>
      <c r="C498" s="94" t="s">
        <v>962</v>
      </c>
      <c r="D498" s="93" t="s">
        <v>963</v>
      </c>
      <c r="E498" s="93" t="s">
        <v>964</v>
      </c>
      <c r="F498" s="93" t="s">
        <v>965</v>
      </c>
      <c r="G498" s="93" t="s">
        <v>966</v>
      </c>
      <c r="H498" s="93" t="s">
        <v>967</v>
      </c>
      <c r="I498" s="93" t="s">
        <v>968</v>
      </c>
      <c r="J498" s="93" t="s">
        <v>914</v>
      </c>
    </row>
    <row r="499" spans="1:12">
      <c r="A499" s="102">
        <v>1</v>
      </c>
      <c r="B499" s="69" t="str">
        <f>'BRYŁA B'!C85</f>
        <v>Gabinet konsultacyjny</v>
      </c>
      <c r="C499" s="96">
        <v>1</v>
      </c>
      <c r="D499" s="96"/>
      <c r="E499" s="96"/>
      <c r="F499" s="96">
        <f>J499</f>
        <v>13.75</v>
      </c>
      <c r="G499" s="96"/>
      <c r="H499" s="96"/>
      <c r="I499" s="96"/>
      <c r="J499" s="96">
        <v>13.75</v>
      </c>
      <c r="L499">
        <f>J499</f>
        <v>13.75</v>
      </c>
    </row>
    <row r="500" spans="1:12" ht="15" thickBot="1">
      <c r="A500" s="102">
        <v>2</v>
      </c>
      <c r="B500" s="69" t="str">
        <f>'BRYŁA B'!C86</f>
        <v>W.C</v>
      </c>
      <c r="C500" s="96" t="s">
        <v>519</v>
      </c>
      <c r="D500" s="96"/>
      <c r="E500" s="96"/>
      <c r="F500" s="96">
        <f>J500</f>
        <v>3.05</v>
      </c>
      <c r="G500" s="96"/>
      <c r="H500" s="96"/>
      <c r="I500" s="96"/>
      <c r="J500" s="96">
        <v>3.05</v>
      </c>
    </row>
    <row r="501" spans="1:12" ht="15" thickBot="1">
      <c r="A501" s="102">
        <v>3</v>
      </c>
      <c r="B501" s="69" t="str">
        <f>'BRYŁA B'!C87</f>
        <v>Łazienka N/N</v>
      </c>
      <c r="C501" s="96">
        <v>2</v>
      </c>
      <c r="D501" s="96"/>
      <c r="E501" s="96"/>
      <c r="F501" s="96">
        <f>J501</f>
        <v>5.5</v>
      </c>
      <c r="G501" s="96"/>
      <c r="H501" s="96"/>
      <c r="I501" s="96"/>
      <c r="J501" s="96">
        <v>5.5</v>
      </c>
    </row>
    <row r="502" spans="1:12" ht="15" thickBot="1">
      <c r="A502" s="102">
        <v>4</v>
      </c>
      <c r="B502" s="69" t="str">
        <f>'BRYŁA B'!C88</f>
        <v>Śluza</v>
      </c>
      <c r="C502" s="96">
        <v>3</v>
      </c>
      <c r="D502" s="96"/>
      <c r="E502" s="96"/>
      <c r="F502" s="96">
        <f>J502</f>
        <v>16.13</v>
      </c>
      <c r="G502" s="96"/>
      <c r="H502" s="96"/>
      <c r="I502" s="96"/>
      <c r="J502" s="96">
        <v>16.13</v>
      </c>
      <c r="L502">
        <f>J502</f>
        <v>16.13</v>
      </c>
    </row>
    <row r="503" spans="1:12" ht="15" thickBot="1">
      <c r="A503" s="102">
        <v>5</v>
      </c>
      <c r="B503" s="75" t="str">
        <f>'BRYŁA B'!C89</f>
        <v>Pokój lekarza dyżurnego S.O.R</v>
      </c>
      <c r="C503" s="73">
        <v>4</v>
      </c>
      <c r="D503" s="73"/>
      <c r="E503" s="73"/>
      <c r="F503" s="73"/>
      <c r="G503" s="73">
        <f>J503</f>
        <v>13.74</v>
      </c>
      <c r="H503" s="73"/>
      <c r="I503" s="73"/>
      <c r="J503" s="73">
        <v>13.74</v>
      </c>
      <c r="L503">
        <f>J503</f>
        <v>13.74</v>
      </c>
    </row>
    <row r="504" spans="1:12" ht="15" thickBot="1">
      <c r="A504" s="102">
        <v>6</v>
      </c>
      <c r="B504" s="75" t="str">
        <f>'BRYŁA B'!C90</f>
        <v>Łazienka personelu</v>
      </c>
      <c r="C504" s="73" t="s">
        <v>522</v>
      </c>
      <c r="D504" s="73"/>
      <c r="E504" s="73"/>
      <c r="F504" s="73"/>
      <c r="G504" s="73">
        <f>J504</f>
        <v>3.92</v>
      </c>
      <c r="H504" s="73"/>
      <c r="I504" s="73"/>
      <c r="J504" s="73">
        <v>3.92</v>
      </c>
    </row>
    <row r="505" spans="1:12" ht="15" thickBot="1">
      <c r="A505" s="102">
        <v>7</v>
      </c>
      <c r="B505" s="75" t="str">
        <f>'BRYŁA B'!C91</f>
        <v>W.C</v>
      </c>
      <c r="C505" s="73" t="s">
        <v>524</v>
      </c>
      <c r="D505" s="73"/>
      <c r="E505" s="73"/>
      <c r="F505" s="73">
        <v>1.86</v>
      </c>
      <c r="G505" s="73"/>
      <c r="H505" s="73"/>
      <c r="I505" s="73"/>
      <c r="J505" s="73">
        <v>1.86</v>
      </c>
    </row>
    <row r="506" spans="1:12" ht="15" thickBot="1">
      <c r="A506" s="102">
        <v>8</v>
      </c>
      <c r="B506" s="75" t="str">
        <f>'BRYŁA B'!C92</f>
        <v>Pomieszczenie socjalne</v>
      </c>
      <c r="C506" s="73">
        <v>5</v>
      </c>
      <c r="D506" s="73"/>
      <c r="E506" s="73"/>
      <c r="F506" s="73"/>
      <c r="G506" s="73">
        <f>J506</f>
        <v>5.82</v>
      </c>
      <c r="H506" s="73"/>
      <c r="I506" s="73"/>
      <c r="J506" s="73">
        <v>5.82</v>
      </c>
      <c r="L506">
        <f t="shared" ref="L506:L515" si="64">J506</f>
        <v>5.82</v>
      </c>
    </row>
    <row r="507" spans="1:12" ht="15" thickBot="1">
      <c r="A507" s="102">
        <v>9</v>
      </c>
      <c r="B507" s="75" t="str">
        <f>'BRYŁA B'!C93</f>
        <v>Pokój kierownika S.O.R</v>
      </c>
      <c r="C507" s="73">
        <v>6</v>
      </c>
      <c r="D507" s="73"/>
      <c r="E507" s="73"/>
      <c r="F507" s="73"/>
      <c r="G507" s="100">
        <f>J507</f>
        <v>6.74</v>
      </c>
      <c r="H507" s="73"/>
      <c r="I507" s="73"/>
      <c r="J507" s="73">
        <v>6.74</v>
      </c>
      <c r="L507">
        <f t="shared" si="64"/>
        <v>6.74</v>
      </c>
    </row>
    <row r="508" spans="1:12" ht="15" thickBot="1">
      <c r="A508" s="102">
        <v>10</v>
      </c>
      <c r="B508" s="75" t="str">
        <f>'BRYŁA B'!C94</f>
        <v>Komunikacja</v>
      </c>
      <c r="C508" s="73">
        <v>7</v>
      </c>
      <c r="D508" s="73"/>
      <c r="E508" s="73"/>
      <c r="F508" s="73">
        <f>J508</f>
        <v>5.44</v>
      </c>
      <c r="G508" s="73"/>
      <c r="H508" s="73"/>
      <c r="I508" s="73"/>
      <c r="J508" s="73">
        <v>5.44</v>
      </c>
      <c r="L508">
        <f t="shared" si="64"/>
        <v>5.44</v>
      </c>
    </row>
    <row r="509" spans="1:12" ht="15" thickBot="1">
      <c r="A509" s="102">
        <v>11</v>
      </c>
      <c r="B509" s="75" t="str">
        <f>'BRYŁA B'!C95</f>
        <v>Komunikacja</v>
      </c>
      <c r="C509" s="73">
        <v>8</v>
      </c>
      <c r="D509" s="73"/>
      <c r="E509" s="73"/>
      <c r="F509" s="73"/>
      <c r="G509" s="73"/>
      <c r="H509" s="73">
        <f>J509</f>
        <v>78.17</v>
      </c>
      <c r="I509" s="73"/>
      <c r="J509" s="73">
        <v>78.17</v>
      </c>
      <c r="L509">
        <f t="shared" si="64"/>
        <v>78.17</v>
      </c>
    </row>
    <row r="510" spans="1:12" ht="15" thickBot="1">
      <c r="A510" s="102">
        <v>12</v>
      </c>
      <c r="B510" s="75" t="str">
        <f>'BRYŁA B'!C96</f>
        <v>Dyżurka pielęgniarsaka i rejestracja pacjentów</v>
      </c>
      <c r="C510" s="73">
        <v>9</v>
      </c>
      <c r="D510" s="73"/>
      <c r="E510" s="73"/>
      <c r="F510" s="73"/>
      <c r="G510" s="73">
        <f>J510</f>
        <v>11</v>
      </c>
      <c r="H510" s="73"/>
      <c r="I510" s="73"/>
      <c r="J510" s="73">
        <v>11</v>
      </c>
      <c r="L510">
        <f t="shared" si="64"/>
        <v>11</v>
      </c>
    </row>
    <row r="511" spans="1:12" ht="15" thickBot="1">
      <c r="A511" s="102">
        <v>13</v>
      </c>
      <c r="B511" s="75" t="str">
        <f>'BRYŁA B'!C97</f>
        <v>Sala przyjęć pacjentów</v>
      </c>
      <c r="C511" s="73">
        <v>10</v>
      </c>
      <c r="D511" s="73"/>
      <c r="E511" s="73"/>
      <c r="F511" s="73">
        <f>J511</f>
        <v>36.6</v>
      </c>
      <c r="G511" s="73"/>
      <c r="H511" s="73"/>
      <c r="I511" s="73"/>
      <c r="J511" s="73">
        <v>36.6</v>
      </c>
      <c r="L511">
        <f t="shared" si="64"/>
        <v>36.6</v>
      </c>
    </row>
    <row r="512" spans="1:12" ht="15" thickBot="1">
      <c r="A512" s="102">
        <v>14</v>
      </c>
      <c r="B512" s="75" t="str">
        <f>'BRYŁA B'!C98</f>
        <v>Sala wstępnej intensywanej terapii</v>
      </c>
      <c r="C512" s="73">
        <v>11</v>
      </c>
      <c r="D512" s="73"/>
      <c r="E512" s="73"/>
      <c r="F512" s="73">
        <f>J512</f>
        <v>37.1</v>
      </c>
      <c r="G512" s="73"/>
      <c r="H512" s="73"/>
      <c r="I512" s="73"/>
      <c r="J512" s="73">
        <v>37.1</v>
      </c>
      <c r="L512">
        <f t="shared" si="64"/>
        <v>37.1</v>
      </c>
    </row>
    <row r="513" spans="1:12" ht="15" thickBot="1">
      <c r="A513" s="102">
        <v>15</v>
      </c>
      <c r="B513" s="75" t="str">
        <f>'BRYŁA B'!C99</f>
        <v>Sala opatrunków gipsowych</v>
      </c>
      <c r="C513" s="73">
        <v>12</v>
      </c>
      <c r="D513" s="73"/>
      <c r="E513" s="73">
        <f>J513</f>
        <v>12.19</v>
      </c>
      <c r="F513" s="73"/>
      <c r="G513" s="73"/>
      <c r="H513" s="73"/>
      <c r="I513" s="73"/>
      <c r="J513" s="73">
        <v>12.19</v>
      </c>
      <c r="L513">
        <f t="shared" si="64"/>
        <v>12.19</v>
      </c>
    </row>
    <row r="514" spans="1:12" ht="15" thickBot="1">
      <c r="A514" s="102">
        <v>16</v>
      </c>
      <c r="B514" s="75" t="str">
        <f>'BRYŁA B'!C100</f>
        <v>Sala segregacji</v>
      </c>
      <c r="C514" s="73">
        <v>13</v>
      </c>
      <c r="D514" s="73"/>
      <c r="E514" s="73"/>
      <c r="F514" s="73">
        <f>J514</f>
        <v>37.5</v>
      </c>
      <c r="G514" s="73"/>
      <c r="H514" s="73"/>
      <c r="I514" s="73"/>
      <c r="J514" s="73">
        <v>37.5</v>
      </c>
      <c r="L514">
        <f t="shared" si="64"/>
        <v>37.5</v>
      </c>
    </row>
    <row r="515" spans="1:12" ht="15" thickBot="1">
      <c r="A515" s="102">
        <v>17</v>
      </c>
      <c r="B515" s="75" t="str">
        <f>'BRYŁA B'!C101</f>
        <v>Sala dekontaminacji</v>
      </c>
      <c r="C515" s="73">
        <v>14</v>
      </c>
      <c r="D515" s="73"/>
      <c r="E515" s="73"/>
      <c r="F515" s="73">
        <f>J515</f>
        <v>11.3</v>
      </c>
      <c r="G515" s="73"/>
      <c r="H515" s="73"/>
      <c r="I515" s="73"/>
      <c r="J515" s="73">
        <v>11.3</v>
      </c>
      <c r="L515">
        <f t="shared" si="64"/>
        <v>11.3</v>
      </c>
    </row>
    <row r="516" spans="1:12" ht="15" thickBot="1">
      <c r="A516" s="102">
        <v>18</v>
      </c>
      <c r="B516" s="75" t="str">
        <f>'BRYŁA B'!C102</f>
        <v>Obszar wjazdu karetek</v>
      </c>
      <c r="C516" s="73">
        <v>15</v>
      </c>
      <c r="D516" s="73"/>
      <c r="E516" s="73"/>
      <c r="F516" s="73"/>
      <c r="G516" s="73"/>
      <c r="H516" s="73">
        <f>J516</f>
        <v>52.22</v>
      </c>
      <c r="I516" s="73"/>
      <c r="J516" s="73">
        <v>52.22</v>
      </c>
    </row>
    <row r="517" spans="1:12" ht="15" thickBot="1">
      <c r="A517" s="102">
        <v>19</v>
      </c>
      <c r="B517" s="75" t="str">
        <f>'BRYŁA B'!C103</f>
        <v>Sala resuscytacyjno zabiegowa</v>
      </c>
      <c r="C517" s="73">
        <v>16</v>
      </c>
      <c r="D517" s="73"/>
      <c r="E517" s="73"/>
      <c r="F517" s="73">
        <f>J517</f>
        <v>40.21</v>
      </c>
      <c r="G517" s="73"/>
      <c r="H517" s="73"/>
      <c r="I517" s="73"/>
      <c r="J517" s="73">
        <v>40.21</v>
      </c>
      <c r="L517">
        <f>J517</f>
        <v>40.21</v>
      </c>
    </row>
    <row r="518" spans="1:12" ht="15" thickBot="1">
      <c r="A518" s="102">
        <v>20</v>
      </c>
      <c r="B518" s="75" t="str">
        <f>'BRYŁA B'!C104</f>
        <v>Sala zabiegowa</v>
      </c>
      <c r="C518" s="73">
        <v>17</v>
      </c>
      <c r="D518" s="73"/>
      <c r="E518" s="73">
        <f>J518</f>
        <v>30.7</v>
      </c>
      <c r="F518" s="73"/>
      <c r="G518" s="73"/>
      <c r="H518" s="73"/>
      <c r="I518" s="73"/>
      <c r="J518" s="73">
        <v>30.7</v>
      </c>
      <c r="L518">
        <f>J518</f>
        <v>30.7</v>
      </c>
    </row>
    <row r="519" spans="1:12" ht="15" thickBot="1">
      <c r="A519" s="102">
        <v>21</v>
      </c>
      <c r="B519" s="75" t="str">
        <f>'BRYŁA B'!C105</f>
        <v>Komunikacja</v>
      </c>
      <c r="C519" s="73">
        <v>18</v>
      </c>
      <c r="D519" s="73"/>
      <c r="E519" s="73"/>
      <c r="F519" s="73">
        <f>J519</f>
        <v>16.8</v>
      </c>
      <c r="G519" s="73"/>
      <c r="H519" s="73"/>
      <c r="I519" s="73"/>
      <c r="J519" s="73">
        <v>16.8</v>
      </c>
      <c r="L519">
        <f>J519</f>
        <v>16.8</v>
      </c>
    </row>
    <row r="520" spans="1:12" ht="15" thickBot="1">
      <c r="A520" s="102">
        <v>22</v>
      </c>
      <c r="B520" s="75" t="s">
        <v>1074</v>
      </c>
      <c r="C520" s="73">
        <v>19</v>
      </c>
      <c r="D520" s="73"/>
      <c r="E520" s="73"/>
      <c r="F520" s="73"/>
      <c r="G520" s="73">
        <f>J520</f>
        <v>12.1</v>
      </c>
      <c r="H520" s="73"/>
      <c r="I520" s="73"/>
      <c r="J520" s="73">
        <v>12.1</v>
      </c>
    </row>
    <row r="521" spans="1:12" ht="15" thickBot="1">
      <c r="A521" s="102">
        <v>23</v>
      </c>
      <c r="B521" s="75" t="str">
        <f>'BRYŁA B'!C107</f>
        <v>Pomieszczenie porządkowe</v>
      </c>
      <c r="C521" s="73">
        <v>20</v>
      </c>
      <c r="D521" s="73"/>
      <c r="E521" s="73"/>
      <c r="F521" s="73"/>
      <c r="G521" s="135">
        <f>J521</f>
        <v>4.08</v>
      </c>
      <c r="H521" s="73"/>
      <c r="I521" s="73"/>
      <c r="J521" s="73">
        <v>4.08</v>
      </c>
      <c r="L521">
        <f>J521</f>
        <v>4.08</v>
      </c>
    </row>
    <row r="522" spans="1:12" ht="15" thickBot="1">
      <c r="A522" s="102">
        <v>24</v>
      </c>
      <c r="B522" s="75" t="str">
        <f>'BRYŁA B'!C108</f>
        <v>Sala przygotowania lekarza</v>
      </c>
      <c r="C522" s="73">
        <v>21</v>
      </c>
      <c r="D522" s="73"/>
      <c r="E522" s="73"/>
      <c r="F522" s="73">
        <f>J522</f>
        <v>8.32</v>
      </c>
      <c r="G522" s="73"/>
      <c r="H522" s="73"/>
      <c r="I522" s="73"/>
      <c r="J522" s="73">
        <v>8.32</v>
      </c>
      <c r="L522">
        <f>J522</f>
        <v>8.32</v>
      </c>
    </row>
    <row r="523" spans="1:12" ht="15" thickBot="1">
      <c r="A523" s="102">
        <v>25</v>
      </c>
      <c r="B523" s="75" t="str">
        <f>'BRYŁA B'!C109</f>
        <v>Komunikacja</v>
      </c>
      <c r="C523" s="73">
        <v>22</v>
      </c>
      <c r="D523" s="73"/>
      <c r="E523" s="73"/>
      <c r="F523" s="73"/>
      <c r="G523" s="73"/>
      <c r="H523" s="73">
        <f>J523</f>
        <v>48.7</v>
      </c>
      <c r="I523" s="73"/>
      <c r="J523" s="73">
        <v>48.7</v>
      </c>
      <c r="L523">
        <f>J523</f>
        <v>48.7</v>
      </c>
    </row>
    <row r="524" spans="1:12" ht="15" thickBot="1">
      <c r="A524" s="102">
        <v>26</v>
      </c>
      <c r="B524" s="75" t="s">
        <v>60</v>
      </c>
      <c r="C524" s="73">
        <v>23</v>
      </c>
      <c r="D524" s="73"/>
      <c r="E524" s="73"/>
      <c r="F524" s="73">
        <v>8.48</v>
      </c>
      <c r="G524" s="73"/>
      <c r="H524" s="73"/>
      <c r="I524" s="73"/>
      <c r="J524" s="73">
        <v>8.48</v>
      </c>
    </row>
    <row r="525" spans="1:12" ht="15" thickBot="1">
      <c r="A525" s="102">
        <v>27</v>
      </c>
      <c r="B525" s="75" t="str">
        <f>'BRYŁA B'!C111</f>
        <v>Sala obserwacji</v>
      </c>
      <c r="C525" s="73">
        <v>24</v>
      </c>
      <c r="D525" s="73"/>
      <c r="E525" s="73"/>
      <c r="F525" s="73">
        <f>J525</f>
        <v>57.1</v>
      </c>
      <c r="G525" s="73"/>
      <c r="H525" s="73"/>
      <c r="I525" s="73"/>
      <c r="J525" s="73">
        <v>57.1</v>
      </c>
      <c r="L525">
        <f>J525</f>
        <v>57.1</v>
      </c>
    </row>
    <row r="526" spans="1:12" ht="15" thickBot="1">
      <c r="A526" s="102">
        <v>28</v>
      </c>
      <c r="B526" s="75" t="str">
        <f>'BRYŁA B'!C112</f>
        <v>Boks diagnostyczno laboratoryjny</v>
      </c>
      <c r="C526" s="73" t="s">
        <v>540</v>
      </c>
      <c r="D526" s="73"/>
      <c r="E526" s="73"/>
      <c r="F526" s="73">
        <f>J526</f>
        <v>3</v>
      </c>
      <c r="G526" s="73"/>
      <c r="H526" s="73"/>
      <c r="I526" s="73"/>
      <c r="J526" s="73">
        <v>3</v>
      </c>
      <c r="L526">
        <f>J526</f>
        <v>3</v>
      </c>
    </row>
    <row r="527" spans="1:12" ht="15" thickBot="1">
      <c r="A527" s="119"/>
      <c r="B527" s="120" t="s">
        <v>886</v>
      </c>
      <c r="C527" s="111"/>
      <c r="D527" s="121"/>
      <c r="E527" s="121">
        <f>SUM(E499:E526)</f>
        <v>42.89</v>
      </c>
      <c r="F527" s="121">
        <f>SUM(F499:F526)</f>
        <v>302.14000000000004</v>
      </c>
      <c r="G527" s="121">
        <f>G521+G520+G510+G507+G506+G504+G503</f>
        <v>57.400000000000006</v>
      </c>
      <c r="H527" s="121">
        <f>SUM(H499:H526)</f>
        <v>179.08999999999997</v>
      </c>
      <c r="I527" s="121"/>
      <c r="J527" s="121"/>
    </row>
    <row r="528" spans="1:12">
      <c r="A528" s="204" t="s">
        <v>994</v>
      </c>
      <c r="B528" s="204"/>
      <c r="C528" s="204"/>
      <c r="D528" s="204"/>
      <c r="E528" s="204"/>
      <c r="F528" s="204"/>
      <c r="G528" s="204"/>
      <c r="H528" s="95"/>
      <c r="I528" s="95"/>
      <c r="J528" s="93">
        <f>SUM(J499:J527)</f>
        <v>581.52</v>
      </c>
    </row>
    <row r="532" spans="1:12">
      <c r="A532" t="s">
        <v>995</v>
      </c>
    </row>
    <row r="534" spans="1:12">
      <c r="A534" s="92" t="s">
        <v>303</v>
      </c>
      <c r="B534" s="93" t="s">
        <v>304</v>
      </c>
      <c r="C534" s="94" t="s">
        <v>962</v>
      </c>
      <c r="D534" s="93" t="s">
        <v>963</v>
      </c>
      <c r="E534" s="93" t="s">
        <v>964</v>
      </c>
      <c r="F534" s="93" t="s">
        <v>965</v>
      </c>
      <c r="G534" s="93" t="s">
        <v>966</v>
      </c>
      <c r="H534" s="93" t="s">
        <v>967</v>
      </c>
      <c r="I534" s="93" t="s">
        <v>968</v>
      </c>
      <c r="J534" s="93" t="s">
        <v>914</v>
      </c>
    </row>
    <row r="535" spans="1:12">
      <c r="A535" s="102">
        <v>1</v>
      </c>
      <c r="B535" s="69" t="str">
        <f>'BRYŁA B'!C117</f>
        <v>Magazyn sprzętu i aparatury</v>
      </c>
      <c r="C535" s="96">
        <v>9</v>
      </c>
      <c r="D535" s="96"/>
      <c r="E535" s="96"/>
      <c r="F535" s="96"/>
      <c r="G535" s="103">
        <f>J535</f>
        <v>9.5500000000000007</v>
      </c>
      <c r="H535" s="96"/>
      <c r="I535" s="96"/>
      <c r="J535" s="96">
        <v>9.5500000000000007</v>
      </c>
    </row>
    <row r="536" spans="1:12">
      <c r="A536" s="102">
        <v>2</v>
      </c>
      <c r="B536" s="69" t="str">
        <f>'BRYŁA B'!C118</f>
        <v>Łazienka personelu</v>
      </c>
      <c r="C536" s="96">
        <v>10</v>
      </c>
      <c r="D536" s="96"/>
      <c r="E536" s="96"/>
      <c r="F536" s="96"/>
      <c r="G536" s="96">
        <f>J536</f>
        <v>3.56</v>
      </c>
      <c r="H536" s="96"/>
      <c r="I536" s="96"/>
      <c r="J536" s="96">
        <v>3.56</v>
      </c>
    </row>
    <row r="537" spans="1:12">
      <c r="A537" s="102">
        <v>3</v>
      </c>
      <c r="B537" s="69" t="str">
        <f>'BRYŁA B'!C119</f>
        <v>Łazienka personelu</v>
      </c>
      <c r="C537" s="96" t="s">
        <v>544</v>
      </c>
      <c r="D537" s="96"/>
      <c r="E537" s="96"/>
      <c r="F537" s="96"/>
      <c r="G537" s="96">
        <f>J537</f>
        <v>5.8</v>
      </c>
      <c r="H537" s="96"/>
      <c r="I537" s="96"/>
      <c r="J537" s="96">
        <v>5.8</v>
      </c>
    </row>
    <row r="538" spans="1:12">
      <c r="A538" s="102">
        <v>4</v>
      </c>
      <c r="B538" s="111" t="str">
        <f>'BRYŁA B'!C120</f>
        <v>Łazienka pacjentów</v>
      </c>
      <c r="C538" s="112">
        <v>11</v>
      </c>
      <c r="D538" s="112"/>
      <c r="E538" s="112"/>
      <c r="F538" s="112">
        <f>J538</f>
        <v>10.78</v>
      </c>
      <c r="G538" s="112"/>
      <c r="H538" s="112"/>
      <c r="I538" s="112"/>
      <c r="J538" s="112">
        <v>10.78</v>
      </c>
    </row>
    <row r="539" spans="1:12">
      <c r="A539" s="102">
        <v>5</v>
      </c>
      <c r="B539" s="136" t="str">
        <f>'BRYŁA B'!C121</f>
        <v>Pokój personelu</v>
      </c>
      <c r="C539" s="74">
        <v>12</v>
      </c>
      <c r="D539" s="115"/>
      <c r="E539" s="115"/>
      <c r="F539" s="115"/>
      <c r="G539" s="115">
        <f>J539</f>
        <v>21.06</v>
      </c>
      <c r="H539" s="115"/>
      <c r="I539" s="115"/>
      <c r="J539" s="115">
        <v>21.06</v>
      </c>
      <c r="L539">
        <f t="shared" ref="L539:L545" si="65">J539</f>
        <v>21.06</v>
      </c>
    </row>
    <row r="540" spans="1:12">
      <c r="A540" s="102">
        <v>6</v>
      </c>
      <c r="B540" s="75" t="str">
        <f>'BRYŁA B'!C122</f>
        <v>Pokój oddziałowej i kierownika oddziału</v>
      </c>
      <c r="C540" s="73">
        <v>13</v>
      </c>
      <c r="D540" s="73"/>
      <c r="E540" s="73"/>
      <c r="F540" s="73"/>
      <c r="G540" s="100">
        <f>J540</f>
        <v>10.55</v>
      </c>
      <c r="H540" s="73"/>
      <c r="I540" s="73"/>
      <c r="J540" s="73">
        <v>10.55</v>
      </c>
      <c r="L540">
        <f t="shared" si="65"/>
        <v>10.55</v>
      </c>
    </row>
    <row r="541" spans="1:12">
      <c r="A541" s="102">
        <v>7</v>
      </c>
      <c r="B541" s="69" t="str">
        <f>'BRYŁA B'!C123</f>
        <v>Kuchenka oddziałowa</v>
      </c>
      <c r="C541" s="96">
        <v>14</v>
      </c>
      <c r="D541" s="96"/>
      <c r="E541" s="96"/>
      <c r="F541" s="96">
        <f>J541</f>
        <v>7.69</v>
      </c>
      <c r="G541" s="96"/>
      <c r="H541" s="96"/>
      <c r="I541" s="96"/>
      <c r="J541" s="96">
        <v>7.69</v>
      </c>
      <c r="L541">
        <f t="shared" si="65"/>
        <v>7.69</v>
      </c>
    </row>
    <row r="542" spans="1:12">
      <c r="A542" s="102">
        <v>8</v>
      </c>
      <c r="B542" s="69" t="str">
        <f>'BRYŁA B'!C124</f>
        <v>Pokój lekarzy anestezjologów</v>
      </c>
      <c r="C542" s="96">
        <v>15</v>
      </c>
      <c r="D542" s="96"/>
      <c r="E542" s="96"/>
      <c r="F542" s="96"/>
      <c r="G542" s="96">
        <f>J542</f>
        <v>18.79</v>
      </c>
      <c r="H542" s="96"/>
      <c r="I542" s="96"/>
      <c r="J542" s="96">
        <v>18.79</v>
      </c>
      <c r="L542">
        <f t="shared" si="65"/>
        <v>18.79</v>
      </c>
    </row>
    <row r="543" spans="1:12">
      <c r="A543" s="102">
        <v>9</v>
      </c>
      <c r="B543" s="69" t="str">
        <f>'BRYŁA B'!C125</f>
        <v>Punkt przygotowawczy pielęgniarski</v>
      </c>
      <c r="C543" s="96">
        <v>16</v>
      </c>
      <c r="D543" s="96"/>
      <c r="E543" s="96"/>
      <c r="F543" s="96">
        <f t="shared" ref="F543:F550" si="66">J543</f>
        <v>12.9</v>
      </c>
      <c r="G543" s="96"/>
      <c r="H543" s="96"/>
      <c r="I543" s="96"/>
      <c r="J543" s="96">
        <v>12.9</v>
      </c>
      <c r="L543">
        <f t="shared" si="65"/>
        <v>12.9</v>
      </c>
    </row>
    <row r="544" spans="1:12">
      <c r="A544" s="102">
        <v>10</v>
      </c>
      <c r="B544" s="69" t="str">
        <f>'BRYŁA B'!C126</f>
        <v>Śluza umywalkowo-fartuchowa</v>
      </c>
      <c r="C544" s="96">
        <v>17</v>
      </c>
      <c r="D544" s="96"/>
      <c r="E544" s="96"/>
      <c r="F544" s="96">
        <f t="shared" si="66"/>
        <v>6.85</v>
      </c>
      <c r="G544" s="96"/>
      <c r="H544" s="96"/>
      <c r="I544" s="96"/>
      <c r="J544" s="96">
        <v>6.85</v>
      </c>
      <c r="L544">
        <f t="shared" si="65"/>
        <v>6.85</v>
      </c>
    </row>
    <row r="545" spans="1:12">
      <c r="A545" s="102">
        <v>11</v>
      </c>
      <c r="B545" s="69" t="str">
        <f>'BRYŁA B'!C127</f>
        <v>Izolatka</v>
      </c>
      <c r="C545" s="96">
        <v>18</v>
      </c>
      <c r="D545" s="96"/>
      <c r="E545" s="96"/>
      <c r="F545" s="96">
        <f t="shared" si="66"/>
        <v>18.05</v>
      </c>
      <c r="G545" s="96"/>
      <c r="H545" s="96"/>
      <c r="I545" s="96"/>
      <c r="J545" s="96">
        <v>18.05</v>
      </c>
      <c r="L545">
        <f t="shared" si="65"/>
        <v>18.05</v>
      </c>
    </row>
    <row r="546" spans="1:12">
      <c r="A546" s="102">
        <v>12</v>
      </c>
      <c r="B546" s="69" t="str">
        <f>'BRYŁA B'!C128</f>
        <v>Łazienka pacjenta</v>
      </c>
      <c r="C546" s="96" t="s">
        <v>550</v>
      </c>
      <c r="D546" s="96"/>
      <c r="E546" s="96"/>
      <c r="F546" s="96">
        <f t="shared" si="66"/>
        <v>5.33</v>
      </c>
      <c r="G546" s="96"/>
      <c r="H546" s="96"/>
      <c r="I546" s="96"/>
      <c r="J546" s="96">
        <v>5.33</v>
      </c>
    </row>
    <row r="547" spans="1:12">
      <c r="A547" s="102">
        <v>13</v>
      </c>
      <c r="B547" s="69" t="str">
        <f>'BRYŁA B'!C129</f>
        <v>Sala 5- osobowa</v>
      </c>
      <c r="C547" s="96">
        <v>19</v>
      </c>
      <c r="D547" s="96"/>
      <c r="E547" s="96"/>
      <c r="F547" s="96">
        <f t="shared" si="66"/>
        <v>74.900000000000006</v>
      </c>
      <c r="G547" s="96"/>
      <c r="H547" s="96"/>
      <c r="I547" s="96"/>
      <c r="J547" s="96">
        <v>74.900000000000006</v>
      </c>
      <c r="L547">
        <f>J547</f>
        <v>74.900000000000006</v>
      </c>
    </row>
    <row r="548" spans="1:12">
      <c r="A548" s="102">
        <v>14</v>
      </c>
      <c r="B548" s="69" t="str">
        <f>'BRYŁA B'!C130</f>
        <v>Śluza umywalkowo - fartuchowa</v>
      </c>
      <c r="C548" s="96">
        <v>20</v>
      </c>
      <c r="D548" s="96"/>
      <c r="E548" s="96"/>
      <c r="F548" s="96">
        <f t="shared" si="66"/>
        <v>5.0199999999999996</v>
      </c>
      <c r="G548" s="96"/>
      <c r="H548" s="96"/>
      <c r="I548" s="96"/>
      <c r="J548" s="96">
        <v>5.0199999999999996</v>
      </c>
    </row>
    <row r="549" spans="1:12">
      <c r="A549" s="102">
        <v>15</v>
      </c>
      <c r="B549" s="69" t="str">
        <f>'BRYŁA B'!C131</f>
        <v>Brudownik do mycia kaczek i basenów</v>
      </c>
      <c r="C549" s="96" t="s">
        <v>554</v>
      </c>
      <c r="D549" s="96"/>
      <c r="E549" s="96"/>
      <c r="F549" s="96">
        <f t="shared" si="66"/>
        <v>6.3</v>
      </c>
      <c r="G549" s="96"/>
      <c r="H549" s="96"/>
      <c r="I549" s="96"/>
      <c r="J549" s="96">
        <v>6.3</v>
      </c>
    </row>
    <row r="550" spans="1:12">
      <c r="A550" s="102">
        <v>16</v>
      </c>
      <c r="B550" s="69" t="str">
        <f>'BRYŁA B'!C132</f>
        <v>Śluza umywalkowo-fartuchowa</v>
      </c>
      <c r="C550" s="96">
        <v>21</v>
      </c>
      <c r="D550" s="96"/>
      <c r="E550" s="96"/>
      <c r="F550" s="96">
        <f t="shared" si="66"/>
        <v>16.149999999999999</v>
      </c>
      <c r="G550" s="96"/>
      <c r="H550" s="96"/>
      <c r="I550" s="96"/>
      <c r="J550" s="96">
        <v>16.149999999999999</v>
      </c>
    </row>
    <row r="551" spans="1:12">
      <c r="A551" s="102">
        <v>17</v>
      </c>
      <c r="B551" s="69" t="str">
        <f>'BRYŁA B'!C133</f>
        <v>Pomieszczenie porządkowe</v>
      </c>
      <c r="C551" s="96">
        <v>22</v>
      </c>
      <c r="D551" s="96"/>
      <c r="E551" s="96"/>
      <c r="F551" s="96"/>
      <c r="G551" s="103">
        <f>J551</f>
        <v>2.2000000000000002</v>
      </c>
      <c r="H551" s="96"/>
      <c r="I551" s="96"/>
      <c r="J551" s="96">
        <v>2.2000000000000002</v>
      </c>
      <c r="L551">
        <f>J551</f>
        <v>2.2000000000000002</v>
      </c>
    </row>
    <row r="552" spans="1:12">
      <c r="A552" s="102">
        <v>18</v>
      </c>
      <c r="B552" s="69" t="str">
        <f>'BRYŁA B'!C134</f>
        <v>Magazyn bielizny brudnej</v>
      </c>
      <c r="C552" s="96">
        <v>23</v>
      </c>
      <c r="D552" s="96"/>
      <c r="E552" s="96"/>
      <c r="F552" s="96"/>
      <c r="G552" s="103">
        <f>J552</f>
        <v>2.2400000000000002</v>
      </c>
      <c r="H552" s="96"/>
      <c r="I552" s="96"/>
      <c r="J552" s="96">
        <v>2.2400000000000002</v>
      </c>
      <c r="L552">
        <f>J552</f>
        <v>2.2400000000000002</v>
      </c>
    </row>
    <row r="553" spans="1:12">
      <c r="A553" s="102">
        <v>19</v>
      </c>
      <c r="B553" s="111" t="str">
        <f>'BRYŁA B'!C135</f>
        <v>Magazyn bielizny czystej</v>
      </c>
      <c r="C553" s="96">
        <v>24</v>
      </c>
      <c r="D553" s="112"/>
      <c r="E553" s="112"/>
      <c r="F553" s="112"/>
      <c r="G553" s="117">
        <f>J553</f>
        <v>4.51</v>
      </c>
      <c r="H553" s="112"/>
      <c r="I553" s="112"/>
      <c r="J553" s="112">
        <v>4.51</v>
      </c>
      <c r="L553">
        <f>J553</f>
        <v>4.51</v>
      </c>
    </row>
    <row r="554" spans="1:12">
      <c r="A554" s="102">
        <v>20</v>
      </c>
      <c r="B554" s="114" t="str">
        <f>'BRYŁA B'!C136</f>
        <v>Komunikacja</v>
      </c>
      <c r="C554" s="96">
        <v>25</v>
      </c>
      <c r="D554" s="115"/>
      <c r="E554" s="115"/>
      <c r="F554" s="115">
        <f>J554</f>
        <v>99.83</v>
      </c>
      <c r="G554" s="115"/>
      <c r="H554" s="115"/>
      <c r="I554" s="115"/>
      <c r="J554" s="115">
        <v>99.83</v>
      </c>
      <c r="L554">
        <f>J554</f>
        <v>99.83</v>
      </c>
    </row>
    <row r="555" spans="1:12">
      <c r="A555" s="77"/>
      <c r="B555" s="126" t="s">
        <v>886</v>
      </c>
      <c r="C555" s="111"/>
      <c r="D555" s="127"/>
      <c r="E555" s="127"/>
      <c r="F555" s="127">
        <f>SUM(F535:F554)</f>
        <v>263.8</v>
      </c>
      <c r="G555" s="127">
        <f>SUM(G535:G554)</f>
        <v>78.260000000000005</v>
      </c>
      <c r="H555" s="127"/>
      <c r="I555" s="127"/>
      <c r="J555" s="114"/>
    </row>
    <row r="556" spans="1:12">
      <c r="A556" s="203" t="s">
        <v>996</v>
      </c>
      <c r="B556" s="203"/>
      <c r="C556" s="203"/>
      <c r="D556" s="203"/>
      <c r="E556" s="203"/>
      <c r="F556" s="203"/>
      <c r="G556" s="203"/>
      <c r="H556" s="109"/>
      <c r="I556" s="109"/>
      <c r="J556" s="93">
        <f>SUM(J535:J555)</f>
        <v>342.06</v>
      </c>
    </row>
    <row r="559" spans="1:12">
      <c r="A559" t="s">
        <v>997</v>
      </c>
    </row>
    <row r="561" spans="1:12">
      <c r="A561" s="92" t="s">
        <v>303</v>
      </c>
      <c r="B561" s="93" t="s">
        <v>304</v>
      </c>
      <c r="C561" s="94" t="s">
        <v>962</v>
      </c>
      <c r="D561" s="93" t="s">
        <v>963</v>
      </c>
      <c r="E561" s="93" t="s">
        <v>964</v>
      </c>
      <c r="F561" s="93" t="s">
        <v>965</v>
      </c>
      <c r="G561" s="93" t="s">
        <v>966</v>
      </c>
      <c r="H561" s="93" t="s">
        <v>967</v>
      </c>
      <c r="I561" s="93" t="s">
        <v>968</v>
      </c>
      <c r="J561" s="93" t="s">
        <v>914</v>
      </c>
    </row>
    <row r="562" spans="1:12">
      <c r="A562" s="102">
        <v>1</v>
      </c>
      <c r="B562" s="69" t="str">
        <f>'BRYŁA B'!C161</f>
        <v>Holl + korytarz</v>
      </c>
      <c r="C562" s="96"/>
      <c r="D562" s="96"/>
      <c r="E562" s="96"/>
      <c r="F562" s="96"/>
      <c r="G562" s="96"/>
      <c r="H562" s="96">
        <f>J562</f>
        <v>87.1</v>
      </c>
      <c r="I562" s="96"/>
      <c r="J562" s="96">
        <v>87.1</v>
      </c>
      <c r="L562">
        <f t="shared" ref="L562:L583" si="67">J562</f>
        <v>87.1</v>
      </c>
    </row>
    <row r="563" spans="1:12" ht="15" thickBot="1">
      <c r="A563" s="102">
        <v>2</v>
      </c>
      <c r="B563" s="69" t="str">
        <f>'BRYŁA B'!C162</f>
        <v>Poczekalnia dla rodzin pacjentów</v>
      </c>
      <c r="C563" s="96"/>
      <c r="D563" s="96"/>
      <c r="E563" s="96"/>
      <c r="F563" s="96"/>
      <c r="G563" s="97">
        <f>J563</f>
        <v>9.8000000000000007</v>
      </c>
      <c r="H563" s="96"/>
      <c r="I563" s="96"/>
      <c r="J563" s="96">
        <v>9.8000000000000007</v>
      </c>
      <c r="L563">
        <f t="shared" si="67"/>
        <v>9.8000000000000007</v>
      </c>
    </row>
    <row r="564" spans="1:12" ht="15" thickBot="1">
      <c r="A564" s="102">
        <v>3</v>
      </c>
      <c r="B564" s="69" t="str">
        <f>'BRYŁA B'!C164</f>
        <v>Składzik porządkowy</v>
      </c>
      <c r="C564" s="96"/>
      <c r="D564" s="96"/>
      <c r="E564" s="96"/>
      <c r="F564" s="96"/>
      <c r="G564" s="103">
        <f>J564</f>
        <v>2.2000000000000002</v>
      </c>
      <c r="H564" s="96"/>
      <c r="I564" s="96"/>
      <c r="J564" s="96">
        <v>2.2000000000000002</v>
      </c>
      <c r="L564">
        <f t="shared" si="67"/>
        <v>2.2000000000000002</v>
      </c>
    </row>
    <row r="565" spans="1:12" ht="15" thickBot="1">
      <c r="A565" s="102">
        <v>4</v>
      </c>
      <c r="B565" s="69" t="str">
        <f>'BRYŁA B'!C165</f>
        <v>Korytarz</v>
      </c>
      <c r="C565" s="96"/>
      <c r="D565" s="96"/>
      <c r="E565" s="96"/>
      <c r="F565" s="96">
        <f>J565</f>
        <v>59.2</v>
      </c>
      <c r="G565" s="96"/>
      <c r="H565" s="96"/>
      <c r="I565" s="96"/>
      <c r="J565" s="96">
        <v>59.2</v>
      </c>
      <c r="L565">
        <f t="shared" si="67"/>
        <v>59.2</v>
      </c>
    </row>
    <row r="566" spans="1:12" ht="15" thickBot="1">
      <c r="A566" s="102">
        <v>5</v>
      </c>
      <c r="B566" s="69" t="str">
        <f>'BRYŁA B'!C166</f>
        <v>Przedsionek brudownika</v>
      </c>
      <c r="C566" s="96"/>
      <c r="D566" s="96"/>
      <c r="E566" s="96"/>
      <c r="F566" s="96">
        <f>J566</f>
        <v>6.1</v>
      </c>
      <c r="G566" s="96"/>
      <c r="H566" s="96"/>
      <c r="I566" s="96"/>
      <c r="J566" s="96">
        <v>6.1</v>
      </c>
      <c r="L566">
        <f t="shared" si="67"/>
        <v>6.1</v>
      </c>
    </row>
    <row r="567" spans="1:12" ht="15" thickBot="1">
      <c r="A567" s="102">
        <v>6</v>
      </c>
      <c r="B567" s="69" t="str">
        <f>'BRYŁA B'!C167</f>
        <v>Brudownik</v>
      </c>
      <c r="C567" s="96"/>
      <c r="D567" s="96"/>
      <c r="E567" s="96"/>
      <c r="F567" s="96">
        <f>J567</f>
        <v>9.1</v>
      </c>
      <c r="G567" s="96"/>
      <c r="H567" s="96"/>
      <c r="I567" s="96"/>
      <c r="J567" s="96">
        <v>9.1</v>
      </c>
      <c r="L567">
        <f t="shared" si="67"/>
        <v>9.1</v>
      </c>
    </row>
    <row r="568" spans="1:12" ht="15" thickBot="1">
      <c r="A568" s="102">
        <v>7</v>
      </c>
      <c r="B568" s="69" t="str">
        <f>'BRYŁA B'!C168</f>
        <v>Sala wybudzeniowa</v>
      </c>
      <c r="C568" s="96"/>
      <c r="D568" s="96"/>
      <c r="E568" s="96"/>
      <c r="F568" s="96">
        <f>J568</f>
        <v>61.5</v>
      </c>
      <c r="G568" s="96"/>
      <c r="H568" s="96"/>
      <c r="I568" s="96"/>
      <c r="J568" s="96">
        <v>61.5</v>
      </c>
      <c r="L568">
        <f t="shared" si="67"/>
        <v>61.5</v>
      </c>
    </row>
    <row r="569" spans="1:12" ht="15" thickBot="1">
      <c r="A569" s="102">
        <v>8</v>
      </c>
      <c r="B569" s="69" t="str">
        <f>'BRYŁA B'!C169</f>
        <v>Magazyn sprzętu - aparatu RTG</v>
      </c>
      <c r="C569" s="96"/>
      <c r="D569" s="96"/>
      <c r="E569" s="96"/>
      <c r="F569" s="96"/>
      <c r="G569" s="103">
        <f>J569</f>
        <v>11.7</v>
      </c>
      <c r="H569" s="96"/>
      <c r="I569" s="96"/>
      <c r="J569" s="96">
        <v>11.7</v>
      </c>
      <c r="L569">
        <f t="shared" si="67"/>
        <v>11.7</v>
      </c>
    </row>
    <row r="570" spans="1:12" ht="15" thickBot="1">
      <c r="A570" s="102">
        <v>9</v>
      </c>
      <c r="B570" s="69" t="str">
        <f>'BRYŁA B'!C170</f>
        <v>Przedsionek</v>
      </c>
      <c r="C570" s="96"/>
      <c r="D570" s="96"/>
      <c r="E570" s="96"/>
      <c r="F570" s="96">
        <f t="shared" ref="F570:F576" si="68">J570</f>
        <v>8.8000000000000007</v>
      </c>
      <c r="G570" s="96"/>
      <c r="H570" s="96"/>
      <c r="I570" s="96"/>
      <c r="J570" s="96">
        <v>8.8000000000000007</v>
      </c>
      <c r="L570">
        <f t="shared" si="67"/>
        <v>8.8000000000000007</v>
      </c>
    </row>
    <row r="571" spans="1:12" ht="15" thickBot="1">
      <c r="A571" s="102">
        <v>10</v>
      </c>
      <c r="B571" s="69" t="str">
        <f>'BRYŁA B'!C171</f>
        <v>Śluza pacjentów</v>
      </c>
      <c r="C571" s="96"/>
      <c r="D571" s="96"/>
      <c r="E571" s="96"/>
      <c r="F571" s="96">
        <f t="shared" si="68"/>
        <v>6.8</v>
      </c>
      <c r="G571" s="96"/>
      <c r="H571" s="96"/>
      <c r="I571" s="96"/>
      <c r="J571" s="96">
        <v>6.8</v>
      </c>
      <c r="L571">
        <f t="shared" si="67"/>
        <v>6.8</v>
      </c>
    </row>
    <row r="572" spans="1:12" ht="15" thickBot="1">
      <c r="A572" s="102">
        <v>11</v>
      </c>
      <c r="B572" s="69" t="str">
        <f>'BRYŁA B'!C172</f>
        <v>Śluza pacjentów</v>
      </c>
      <c r="C572" s="96"/>
      <c r="D572" s="96"/>
      <c r="E572" s="96"/>
      <c r="F572" s="96">
        <f t="shared" si="68"/>
        <v>27.3</v>
      </c>
      <c r="G572" s="96"/>
      <c r="H572" s="96"/>
      <c r="I572" s="96"/>
      <c r="J572" s="96">
        <v>27.3</v>
      </c>
      <c r="L572">
        <f t="shared" si="67"/>
        <v>27.3</v>
      </c>
    </row>
    <row r="573" spans="1:12" ht="15" thickBot="1">
      <c r="A573" s="102">
        <v>12</v>
      </c>
      <c r="B573" s="69" t="str">
        <f>'BRYŁA B'!C173</f>
        <v>Śluza materiałowo - sprzętowa</v>
      </c>
      <c r="C573" s="96"/>
      <c r="D573" s="96"/>
      <c r="E573" s="96"/>
      <c r="F573" s="96">
        <f t="shared" si="68"/>
        <v>10.1</v>
      </c>
      <c r="G573" s="96"/>
      <c r="H573" s="96"/>
      <c r="I573" s="96"/>
      <c r="J573" s="96">
        <v>10.1</v>
      </c>
      <c r="L573">
        <f t="shared" si="67"/>
        <v>10.1</v>
      </c>
    </row>
    <row r="574" spans="1:12" ht="15" thickBot="1">
      <c r="A574" s="102">
        <v>13</v>
      </c>
      <c r="B574" s="69" t="str">
        <f>'BRYŁA B'!C174</f>
        <v>Korytarz bloku operacyjnego</v>
      </c>
      <c r="C574" s="96"/>
      <c r="D574" s="96"/>
      <c r="E574" s="96"/>
      <c r="F574" s="96">
        <f t="shared" si="68"/>
        <v>136.80000000000001</v>
      </c>
      <c r="G574" s="96"/>
      <c r="H574" s="96"/>
      <c r="I574" s="96"/>
      <c r="J574" s="96">
        <v>136.80000000000001</v>
      </c>
      <c r="L574">
        <f t="shared" si="67"/>
        <v>136.80000000000001</v>
      </c>
    </row>
    <row r="575" spans="1:12" ht="15" thickBot="1">
      <c r="A575" s="102">
        <v>14</v>
      </c>
      <c r="B575" s="69" t="str">
        <f>'BRYŁA B'!C175</f>
        <v>Przygotowanie lekarzy</v>
      </c>
      <c r="C575" s="96"/>
      <c r="D575" s="96"/>
      <c r="E575" s="96"/>
      <c r="F575" s="96">
        <f t="shared" si="68"/>
        <v>8.9</v>
      </c>
      <c r="G575" s="96"/>
      <c r="H575" s="96"/>
      <c r="I575" s="96"/>
      <c r="J575" s="96">
        <v>8.9</v>
      </c>
      <c r="L575">
        <f t="shared" si="67"/>
        <v>8.9</v>
      </c>
    </row>
    <row r="576" spans="1:12" ht="15" thickBot="1">
      <c r="A576" s="102">
        <v>15</v>
      </c>
      <c r="B576" s="69" t="str">
        <f>'BRYŁA B'!C176</f>
        <v>Przygotowanie pacjentów</v>
      </c>
      <c r="C576" s="96"/>
      <c r="D576" s="96"/>
      <c r="E576" s="96"/>
      <c r="F576" s="96">
        <f t="shared" si="68"/>
        <v>10.5</v>
      </c>
      <c r="G576" s="96"/>
      <c r="H576" s="96"/>
      <c r="I576" s="96"/>
      <c r="J576" s="96">
        <v>10.5</v>
      </c>
      <c r="L576">
        <f t="shared" si="67"/>
        <v>10.5</v>
      </c>
    </row>
    <row r="577" spans="1:12" ht="15" thickBot="1">
      <c r="A577" s="102">
        <v>16</v>
      </c>
      <c r="B577" s="69" t="str">
        <f>'BRYŁA B'!C177</f>
        <v>Sala operacyjna aseptyczna</v>
      </c>
      <c r="C577" s="96"/>
      <c r="D577" s="96">
        <f>J577</f>
        <v>38.799999999999997</v>
      </c>
      <c r="E577" s="96"/>
      <c r="F577" s="96"/>
      <c r="G577" s="96"/>
      <c r="H577" s="96"/>
      <c r="I577" s="96"/>
      <c r="J577" s="96">
        <v>38.799999999999997</v>
      </c>
      <c r="L577">
        <f t="shared" si="67"/>
        <v>38.799999999999997</v>
      </c>
    </row>
    <row r="578" spans="1:12" ht="15" thickBot="1">
      <c r="A578" s="102">
        <v>17</v>
      </c>
      <c r="B578" s="111" t="str">
        <f>'BRYŁA B'!C178</f>
        <v>Instrumentarium - sale aseptyczne</v>
      </c>
      <c r="C578" s="96"/>
      <c r="D578" s="112">
        <f>J578</f>
        <v>8.5</v>
      </c>
      <c r="E578" s="112"/>
      <c r="F578" s="112"/>
      <c r="G578" s="112"/>
      <c r="H578" s="112"/>
      <c r="I578" s="112"/>
      <c r="J578" s="112">
        <v>8.5</v>
      </c>
      <c r="L578">
        <f t="shared" si="67"/>
        <v>8.5</v>
      </c>
    </row>
    <row r="579" spans="1:12" ht="15" thickBot="1">
      <c r="A579" s="102">
        <v>18</v>
      </c>
      <c r="B579" s="114" t="str">
        <f>'BRYŁA B'!C179</f>
        <v>Instrumentarium - sala septyczna</v>
      </c>
      <c r="C579" s="96"/>
      <c r="D579" s="115">
        <f>J579</f>
        <v>6.5</v>
      </c>
      <c r="E579" s="115"/>
      <c r="F579" s="115"/>
      <c r="G579" s="115"/>
      <c r="H579" s="115"/>
      <c r="I579" s="115"/>
      <c r="J579" s="115">
        <v>6.5</v>
      </c>
      <c r="L579">
        <f t="shared" si="67"/>
        <v>6.5</v>
      </c>
    </row>
    <row r="580" spans="1:12" ht="15" thickBot="1">
      <c r="A580" s="102">
        <v>19</v>
      </c>
      <c r="B580" s="114" t="str">
        <f>'BRYŁA B'!C180</f>
        <v>Przygotowanie lekarzy</v>
      </c>
      <c r="C580" s="96"/>
      <c r="D580" s="115"/>
      <c r="E580" s="115"/>
      <c r="F580" s="115">
        <f>J580</f>
        <v>14.3</v>
      </c>
      <c r="G580" s="115"/>
      <c r="H580" s="115"/>
      <c r="I580" s="115"/>
      <c r="J580" s="115">
        <v>14.3</v>
      </c>
      <c r="L580">
        <f t="shared" si="67"/>
        <v>14.3</v>
      </c>
    </row>
    <row r="581" spans="1:12" ht="15" thickBot="1">
      <c r="A581" s="102">
        <v>20</v>
      </c>
      <c r="B581" s="114" t="str">
        <f>'BRYŁA B'!C181</f>
        <v>Przygotowanie pacjentów</v>
      </c>
      <c r="C581" s="96"/>
      <c r="D581" s="115"/>
      <c r="E581" s="115"/>
      <c r="F581" s="115">
        <f>J581</f>
        <v>10.7</v>
      </c>
      <c r="G581" s="115"/>
      <c r="H581" s="115"/>
      <c r="I581" s="115"/>
      <c r="J581" s="115">
        <v>10.7</v>
      </c>
      <c r="L581">
        <f t="shared" si="67"/>
        <v>10.7</v>
      </c>
    </row>
    <row r="582" spans="1:12" ht="15" thickBot="1">
      <c r="A582" s="102">
        <v>21</v>
      </c>
      <c r="B582" s="114" t="str">
        <f>'BRYŁA B'!C182</f>
        <v>Sala operacyjna septyczna</v>
      </c>
      <c r="C582" s="96"/>
      <c r="D582" s="115">
        <f>J582</f>
        <v>37</v>
      </c>
      <c r="E582" s="115"/>
      <c r="F582" s="115"/>
      <c r="G582" s="115"/>
      <c r="H582" s="115"/>
      <c r="I582" s="115"/>
      <c r="J582" s="115">
        <v>37</v>
      </c>
      <c r="L582">
        <f t="shared" si="67"/>
        <v>37</v>
      </c>
    </row>
    <row r="583" spans="1:12" ht="15" thickBot="1">
      <c r="A583" s="102">
        <v>22</v>
      </c>
      <c r="B583" s="114" t="str">
        <f>'BRYŁA B'!C183</f>
        <v>Pom. wstepnego mycia i segregacji</v>
      </c>
      <c r="C583" s="96"/>
      <c r="D583" s="115"/>
      <c r="E583" s="115"/>
      <c r="F583" s="115">
        <f>J583</f>
        <v>39.6</v>
      </c>
      <c r="G583" s="115"/>
      <c r="H583" s="115"/>
      <c r="I583" s="115"/>
      <c r="J583" s="115">
        <v>39.6</v>
      </c>
      <c r="L583">
        <f t="shared" si="67"/>
        <v>39.6</v>
      </c>
    </row>
    <row r="584" spans="1:12" ht="15" thickBot="1">
      <c r="A584" s="102">
        <v>23</v>
      </c>
      <c r="B584" s="114" t="str">
        <f>'BRYŁA B'!C184</f>
        <v>Brudownik</v>
      </c>
      <c r="C584" s="96"/>
      <c r="D584" s="115"/>
      <c r="E584" s="115"/>
      <c r="F584" s="115">
        <f>J584</f>
        <v>4.8</v>
      </c>
      <c r="G584" s="115"/>
      <c r="H584" s="115"/>
      <c r="I584" s="115"/>
      <c r="J584" s="115">
        <v>4.8</v>
      </c>
    </row>
    <row r="585" spans="1:12" ht="15" thickBot="1">
      <c r="A585" s="102">
        <v>24</v>
      </c>
      <c r="B585" s="114" t="str">
        <f>'BRYŁA B'!C185</f>
        <v>Hol windowy - winda "brudna"</v>
      </c>
      <c r="C585" s="96"/>
      <c r="D585" s="115"/>
      <c r="E585" s="115"/>
      <c r="F585" s="115"/>
      <c r="G585" s="115">
        <f>J585</f>
        <v>6.5</v>
      </c>
      <c r="H585" s="115"/>
      <c r="I585" s="115"/>
      <c r="J585" s="115">
        <v>6.5</v>
      </c>
    </row>
    <row r="586" spans="1:12" ht="15" thickBot="1">
      <c r="A586" s="102">
        <v>25</v>
      </c>
      <c r="B586" s="114" t="str">
        <f>'BRYŁA B'!C187</f>
        <v>Sterylizacja podręczna, część brudna</v>
      </c>
      <c r="C586" s="96"/>
      <c r="D586" s="115"/>
      <c r="E586" s="115">
        <f>J586</f>
        <v>14.2</v>
      </c>
      <c r="F586" s="115"/>
      <c r="G586" s="115"/>
      <c r="H586" s="115"/>
      <c r="I586" s="115"/>
      <c r="J586" s="115">
        <v>14.2</v>
      </c>
      <c r="L586">
        <f>J586</f>
        <v>14.2</v>
      </c>
    </row>
    <row r="587" spans="1:12" ht="15" thickBot="1">
      <c r="A587" s="102">
        <v>26</v>
      </c>
      <c r="B587" s="114" t="str">
        <f>'BRYŁA B'!C188</f>
        <v>Śluza umywalkowo - fartuchowa</v>
      </c>
      <c r="C587" s="96"/>
      <c r="D587" s="115"/>
      <c r="E587" s="115"/>
      <c r="F587" s="115">
        <f>J587</f>
        <v>2.9</v>
      </c>
      <c r="G587" s="115"/>
      <c r="H587" s="115"/>
      <c r="I587" s="115"/>
      <c r="J587" s="115">
        <v>2.9</v>
      </c>
      <c r="L587">
        <f>J587</f>
        <v>2.9</v>
      </c>
    </row>
    <row r="588" spans="1:12" ht="15" thickBot="1">
      <c r="A588" s="102">
        <v>27</v>
      </c>
      <c r="B588" s="114" t="str">
        <f>'BRYŁA B'!C189</f>
        <v>Pom. przyjmowania materiałów sterylnych</v>
      </c>
      <c r="C588" s="96"/>
      <c r="D588" s="115"/>
      <c r="E588" s="115">
        <f>J588</f>
        <v>9.6999999999999993</v>
      </c>
      <c r="F588" s="115"/>
      <c r="G588" s="115"/>
      <c r="H588" s="115"/>
      <c r="I588" s="115"/>
      <c r="J588" s="115">
        <v>9.6999999999999993</v>
      </c>
      <c r="L588">
        <f>J588</f>
        <v>9.6999999999999993</v>
      </c>
    </row>
    <row r="589" spans="1:12" ht="15" thickBot="1">
      <c r="A589" s="102">
        <v>28</v>
      </c>
      <c r="B589" s="114" t="str">
        <f>'BRYŁA B'!C190</f>
        <v>Sterylizacja podręczna, część czysta,</v>
      </c>
      <c r="C589" s="96"/>
      <c r="D589" s="115"/>
      <c r="E589" s="115">
        <f>J589</f>
        <v>25.9</v>
      </c>
      <c r="F589" s="115"/>
      <c r="G589" s="115"/>
      <c r="H589" s="115"/>
      <c r="I589" s="115"/>
      <c r="J589" s="115">
        <v>25.9</v>
      </c>
      <c r="L589">
        <f>J589</f>
        <v>25.9</v>
      </c>
    </row>
    <row r="590" spans="1:12" ht="15" thickBot="1">
      <c r="A590" s="102">
        <v>29</v>
      </c>
      <c r="B590" s="109" t="str">
        <f>'BRYŁA B'!C191</f>
        <v>Śluza umywalkowo - fartuchowa</v>
      </c>
      <c r="C590" s="96"/>
      <c r="D590" s="99"/>
      <c r="E590" s="99"/>
      <c r="F590" s="99">
        <f>J590</f>
        <v>2.8</v>
      </c>
      <c r="G590" s="99"/>
      <c r="H590" s="99"/>
      <c r="I590" s="99"/>
      <c r="J590" s="99">
        <v>2.8</v>
      </c>
    </row>
    <row r="591" spans="1:12" ht="15" thickBot="1">
      <c r="A591" s="102">
        <v>30</v>
      </c>
      <c r="B591" s="69" t="str">
        <f>'BRYŁA B'!C192</f>
        <v>Śluza umywalkowo - fartuchowa</v>
      </c>
      <c r="C591" s="96"/>
      <c r="D591" s="69"/>
      <c r="E591" s="118"/>
      <c r="F591" s="69">
        <f>J591</f>
        <v>5.8</v>
      </c>
      <c r="G591" s="69"/>
      <c r="H591" s="69"/>
      <c r="I591" s="69"/>
      <c r="J591" s="96">
        <v>5.8</v>
      </c>
    </row>
    <row r="592" spans="1:12" ht="15" thickBot="1">
      <c r="A592" s="102">
        <v>31</v>
      </c>
      <c r="B592" s="75" t="str">
        <f>'BRYŁA B'!C193</f>
        <v>Kuchenka herbaciana</v>
      </c>
      <c r="C592" s="73"/>
      <c r="D592" s="75"/>
      <c r="E592" s="132"/>
      <c r="F592" s="75"/>
      <c r="G592" s="75">
        <f>J592</f>
        <v>9.5</v>
      </c>
      <c r="H592" s="75"/>
      <c r="I592" s="75"/>
      <c r="J592" s="73">
        <v>9.5</v>
      </c>
      <c r="L592">
        <f t="shared" ref="L592:L599" si="69">J592</f>
        <v>9.5</v>
      </c>
    </row>
    <row r="593" spans="1:12" ht="15" thickBot="1">
      <c r="A593" s="102">
        <v>32</v>
      </c>
      <c r="B593" s="75" t="str">
        <f>'BRYŁA B'!C194</f>
        <v>Pokój wypoczynkowy pielęgniarek</v>
      </c>
      <c r="C593" s="73"/>
      <c r="D593" s="75"/>
      <c r="E593" s="132"/>
      <c r="F593" s="75"/>
      <c r="G593" s="75">
        <f>J593</f>
        <v>15.2</v>
      </c>
      <c r="H593" s="75"/>
      <c r="I593" s="75"/>
      <c r="J593" s="73">
        <v>15.2</v>
      </c>
      <c r="L593">
        <f t="shared" si="69"/>
        <v>15.2</v>
      </c>
    </row>
    <row r="594" spans="1:12" ht="15" thickBot="1">
      <c r="A594" s="102">
        <v>33</v>
      </c>
      <c r="B594" s="75" t="str">
        <f>'BRYŁA B'!C195</f>
        <v>Pokój wypoczynkowy lekarzy</v>
      </c>
      <c r="C594" s="73"/>
      <c r="D594" s="75"/>
      <c r="E594" s="132"/>
      <c r="F594" s="75"/>
      <c r="G594" s="75">
        <f>J594</f>
        <v>10.8</v>
      </c>
      <c r="H594" s="75"/>
      <c r="I594" s="75"/>
      <c r="J594" s="73">
        <v>10.8</v>
      </c>
      <c r="L594">
        <f t="shared" si="69"/>
        <v>10.8</v>
      </c>
    </row>
    <row r="595" spans="1:12" ht="15" thickBot="1">
      <c r="A595" s="102">
        <v>34</v>
      </c>
      <c r="B595" s="75" t="str">
        <f>'BRYŁA B'!C196</f>
        <v>Pokój wypoczynkowy anestezjologów</v>
      </c>
      <c r="C595" s="73"/>
      <c r="D595" s="75"/>
      <c r="E595" s="132"/>
      <c r="F595" s="75"/>
      <c r="G595" s="75">
        <f>J595</f>
        <v>12.8</v>
      </c>
      <c r="H595" s="75"/>
      <c r="I595" s="75"/>
      <c r="J595" s="73">
        <v>12.8</v>
      </c>
      <c r="L595">
        <f t="shared" si="69"/>
        <v>12.8</v>
      </c>
    </row>
    <row r="596" spans="1:12" ht="15" thickBot="1">
      <c r="A596" s="102">
        <v>35</v>
      </c>
      <c r="B596" s="75" t="str">
        <f>'BRYŁA B'!C197</f>
        <v>Sala operacyjna aseptyczna</v>
      </c>
      <c r="C596" s="73"/>
      <c r="D596" s="75">
        <f>J596</f>
        <v>38.799999999999997</v>
      </c>
      <c r="E596" s="132"/>
      <c r="F596" s="75"/>
      <c r="G596" s="75"/>
      <c r="H596" s="75"/>
      <c r="I596" s="75"/>
      <c r="J596" s="73">
        <v>38.799999999999997</v>
      </c>
      <c r="L596">
        <f t="shared" si="69"/>
        <v>38.799999999999997</v>
      </c>
    </row>
    <row r="597" spans="1:12" ht="15" thickBot="1">
      <c r="A597" s="102">
        <v>36</v>
      </c>
      <c r="B597" s="75" t="str">
        <f>'BRYŁA B'!C198</f>
        <v>Przygotowanie pacjentów</v>
      </c>
      <c r="C597" s="73"/>
      <c r="D597" s="75"/>
      <c r="E597" s="132"/>
      <c r="F597" s="75">
        <f>J597</f>
        <v>10.5</v>
      </c>
      <c r="G597" s="75"/>
      <c r="H597" s="75"/>
      <c r="I597" s="75"/>
      <c r="J597" s="73">
        <v>10.5</v>
      </c>
      <c r="L597">
        <f t="shared" si="69"/>
        <v>10.5</v>
      </c>
    </row>
    <row r="598" spans="1:12" ht="15" thickBot="1">
      <c r="A598" s="102">
        <v>37</v>
      </c>
      <c r="B598" s="75" t="str">
        <f>'BRYŁA B'!C199</f>
        <v>Przygotowanie lekarzy</v>
      </c>
      <c r="C598" s="73"/>
      <c r="D598" s="75"/>
      <c r="E598" s="132"/>
      <c r="F598" s="75">
        <f>J598</f>
        <v>8.9</v>
      </c>
      <c r="G598" s="75"/>
      <c r="H598" s="75"/>
      <c r="I598" s="75"/>
      <c r="J598" s="73">
        <v>8.9</v>
      </c>
      <c r="L598">
        <f t="shared" si="69"/>
        <v>8.9</v>
      </c>
    </row>
    <row r="599" spans="1:12" ht="15" thickBot="1">
      <c r="A599" s="102">
        <v>38</v>
      </c>
      <c r="B599" s="75" t="str">
        <f>'BRYŁA B'!C200</f>
        <v>Składzik porządkowy</v>
      </c>
      <c r="C599" s="73"/>
      <c r="D599" s="75"/>
      <c r="E599" s="132"/>
      <c r="F599" s="75"/>
      <c r="G599" s="137">
        <f t="shared" ref="G599:G605" si="70">J599</f>
        <v>2.2999999999999998</v>
      </c>
      <c r="H599" s="75"/>
      <c r="I599" s="75"/>
      <c r="J599" s="73">
        <v>2.2999999999999998</v>
      </c>
      <c r="L599">
        <f t="shared" si="69"/>
        <v>2.2999999999999998</v>
      </c>
    </row>
    <row r="600" spans="1:12" ht="15" thickBot="1">
      <c r="A600" s="102">
        <v>39</v>
      </c>
      <c r="B600" s="75" t="str">
        <f>'BRYŁA B'!C201</f>
        <v>WC personelu (K)</v>
      </c>
      <c r="C600" s="73"/>
      <c r="D600" s="75"/>
      <c r="E600" s="132"/>
      <c r="F600" s="75"/>
      <c r="G600" s="75">
        <f t="shared" si="70"/>
        <v>3.7</v>
      </c>
      <c r="H600" s="75"/>
      <c r="I600" s="75"/>
      <c r="J600" s="73">
        <v>3.7</v>
      </c>
    </row>
    <row r="601" spans="1:12" ht="15" thickBot="1">
      <c r="A601" s="102">
        <v>40</v>
      </c>
      <c r="B601" s="75" t="str">
        <f>'BRYŁA B'!C202</f>
        <v>WC personelu (M)</v>
      </c>
      <c r="C601" s="73"/>
      <c r="D601" s="75"/>
      <c r="E601" s="132"/>
      <c r="F601" s="75"/>
      <c r="G601" s="75">
        <f t="shared" si="70"/>
        <v>6.1</v>
      </c>
      <c r="H601" s="75"/>
      <c r="I601" s="75"/>
      <c r="J601" s="73">
        <v>6.1</v>
      </c>
    </row>
    <row r="602" spans="1:12" ht="15" thickBot="1">
      <c r="A602" s="102">
        <v>41</v>
      </c>
      <c r="B602" s="75" t="str">
        <f>'BRYŁA B'!C203</f>
        <v>Szatnia personelu, boks powrotny (K)</v>
      </c>
      <c r="C602" s="73"/>
      <c r="D602" s="75"/>
      <c r="E602" s="132"/>
      <c r="F602" s="75"/>
      <c r="G602" s="75">
        <f t="shared" si="70"/>
        <v>5.6</v>
      </c>
      <c r="H602" s="75"/>
      <c r="I602" s="75"/>
      <c r="J602" s="73">
        <v>5.6</v>
      </c>
      <c r="L602">
        <f t="shared" ref="L602:L617" si="71">J602</f>
        <v>5.6</v>
      </c>
    </row>
    <row r="603" spans="1:12" ht="15" thickBot="1">
      <c r="A603" s="102">
        <v>42</v>
      </c>
      <c r="B603" s="75" t="str">
        <f>'BRYŁA B'!C204</f>
        <v>Szatnia personelu, część czysta (K)</v>
      </c>
      <c r="C603" s="73"/>
      <c r="D603" s="75"/>
      <c r="E603" s="132"/>
      <c r="F603" s="75"/>
      <c r="G603" s="75">
        <f t="shared" si="70"/>
        <v>10.8</v>
      </c>
      <c r="H603" s="75"/>
      <c r="I603" s="75"/>
      <c r="J603" s="73">
        <v>10.8</v>
      </c>
      <c r="L603">
        <f t="shared" si="71"/>
        <v>10.8</v>
      </c>
    </row>
    <row r="604" spans="1:12" ht="15" thickBot="1">
      <c r="A604" s="102">
        <v>43</v>
      </c>
      <c r="B604" s="75" t="str">
        <f>'BRYŁA B'!C205</f>
        <v>Szatnia personelu, umywalnia (K)</v>
      </c>
      <c r="C604" s="73"/>
      <c r="D604" s="75"/>
      <c r="E604" s="132"/>
      <c r="F604" s="75"/>
      <c r="G604" s="75">
        <f t="shared" si="70"/>
        <v>15.1</v>
      </c>
      <c r="H604" s="75"/>
      <c r="I604" s="75"/>
      <c r="J604" s="73">
        <v>15.1</v>
      </c>
      <c r="L604">
        <f t="shared" si="71"/>
        <v>15.1</v>
      </c>
    </row>
    <row r="605" spans="1:12" ht="15" thickBot="1">
      <c r="A605" s="102">
        <v>44</v>
      </c>
      <c r="B605" s="75" t="str">
        <f>'BRYŁA B'!C206</f>
        <v>Szatnia personelu, część brudna (K)</v>
      </c>
      <c r="C605" s="73"/>
      <c r="D605" s="75"/>
      <c r="E605" s="132"/>
      <c r="F605" s="75"/>
      <c r="G605" s="75">
        <f t="shared" si="70"/>
        <v>21.7</v>
      </c>
      <c r="H605" s="75"/>
      <c r="I605" s="75"/>
      <c r="J605" s="73">
        <v>21.7</v>
      </c>
      <c r="L605">
        <f t="shared" si="71"/>
        <v>21.7</v>
      </c>
    </row>
    <row r="606" spans="1:12" ht="15" thickBot="1">
      <c r="A606" s="102">
        <v>45</v>
      </c>
      <c r="B606" s="75" t="str">
        <f>'BRYŁA B'!C207</f>
        <v>Przedsionek</v>
      </c>
      <c r="C606" s="73"/>
      <c r="D606" s="75"/>
      <c r="E606" s="132"/>
      <c r="F606" s="75">
        <f>J606</f>
        <v>2.2999999999999998</v>
      </c>
      <c r="G606" s="75"/>
      <c r="H606" s="75"/>
      <c r="I606" s="75"/>
      <c r="J606" s="73">
        <v>2.2999999999999998</v>
      </c>
      <c r="L606">
        <f t="shared" si="71"/>
        <v>2.2999999999999998</v>
      </c>
    </row>
    <row r="607" spans="1:12" ht="15" thickBot="1">
      <c r="A607" s="102">
        <v>46</v>
      </c>
      <c r="B607" s="75" t="str">
        <f>'BRYŁA B'!C208</f>
        <v>Korytarz</v>
      </c>
      <c r="C607" s="73"/>
      <c r="D607" s="75"/>
      <c r="E607" s="132"/>
      <c r="F607" s="75">
        <f>J607</f>
        <v>17.5</v>
      </c>
      <c r="G607" s="75"/>
      <c r="H607" s="75"/>
      <c r="I607" s="75"/>
      <c r="J607" s="73">
        <v>17.5</v>
      </c>
      <c r="L607">
        <f t="shared" si="71"/>
        <v>17.5</v>
      </c>
    </row>
    <row r="608" spans="1:12" ht="15" thickBot="1">
      <c r="A608" s="102">
        <v>47</v>
      </c>
      <c r="B608" s="75" t="str">
        <f>'BRYŁA B'!C209</f>
        <v>Szatnia personelu, część brudna (M)</v>
      </c>
      <c r="C608" s="73"/>
      <c r="D608" s="75"/>
      <c r="E608" s="132"/>
      <c r="F608" s="75"/>
      <c r="G608" s="75">
        <f t="shared" ref="G608:G614" si="72">J608</f>
        <v>9</v>
      </c>
      <c r="H608" s="75"/>
      <c r="I608" s="75"/>
      <c r="J608" s="73">
        <v>9</v>
      </c>
      <c r="L608">
        <f t="shared" si="71"/>
        <v>9</v>
      </c>
    </row>
    <row r="609" spans="1:12" ht="15" thickBot="1">
      <c r="A609" s="102">
        <v>48</v>
      </c>
      <c r="B609" s="75" t="str">
        <f>'BRYŁA B'!C210</f>
        <v>Szatnia personelu, umywalnia (M)</v>
      </c>
      <c r="C609" s="73"/>
      <c r="D609" s="75"/>
      <c r="E609" s="132"/>
      <c r="F609" s="75"/>
      <c r="G609" s="75">
        <f t="shared" si="72"/>
        <v>12.8</v>
      </c>
      <c r="H609" s="75"/>
      <c r="I609" s="75"/>
      <c r="J609" s="73">
        <v>12.8</v>
      </c>
      <c r="L609">
        <f t="shared" si="71"/>
        <v>12.8</v>
      </c>
    </row>
    <row r="610" spans="1:12" ht="15" thickBot="1">
      <c r="A610" s="102">
        <v>49</v>
      </c>
      <c r="B610" s="75" t="str">
        <f>'BRYŁA B'!C211</f>
        <v>Szatnia personelu, część czysta (M)</v>
      </c>
      <c r="C610" s="73"/>
      <c r="D610" s="75"/>
      <c r="E610" s="132"/>
      <c r="F610" s="75"/>
      <c r="G610" s="75">
        <f t="shared" si="72"/>
        <v>8.9</v>
      </c>
      <c r="H610" s="75"/>
      <c r="I610" s="75"/>
      <c r="J610" s="73">
        <v>8.9</v>
      </c>
      <c r="L610">
        <f t="shared" si="71"/>
        <v>8.9</v>
      </c>
    </row>
    <row r="611" spans="1:12" ht="15" thickBot="1">
      <c r="A611" s="102">
        <v>50</v>
      </c>
      <c r="B611" s="75" t="str">
        <f>'BRYŁA B'!C212</f>
        <v>Szatnia personelu, boks powrotny (M)</v>
      </c>
      <c r="C611" s="73"/>
      <c r="D611" s="75"/>
      <c r="E611" s="132"/>
      <c r="F611" s="75"/>
      <c r="G611" s="75">
        <f t="shared" si="72"/>
        <v>4.8</v>
      </c>
      <c r="H611" s="75"/>
      <c r="I611" s="75"/>
      <c r="J611" s="73">
        <v>4.8</v>
      </c>
      <c r="L611">
        <f t="shared" si="71"/>
        <v>4.8</v>
      </c>
    </row>
    <row r="612" spans="1:12" ht="15" thickBot="1">
      <c r="A612" s="102">
        <v>51</v>
      </c>
      <c r="B612" s="75" t="str">
        <f>'BRYŁA B'!C213</f>
        <v>Boks bielizny brudnej</v>
      </c>
      <c r="C612" s="73"/>
      <c r="D612" s="75"/>
      <c r="E612" s="132"/>
      <c r="F612" s="75"/>
      <c r="G612" s="75">
        <f t="shared" si="72"/>
        <v>5.6</v>
      </c>
      <c r="H612" s="75"/>
      <c r="I612" s="75"/>
      <c r="J612" s="73">
        <v>5.6</v>
      </c>
      <c r="L612">
        <f t="shared" si="71"/>
        <v>5.6</v>
      </c>
    </row>
    <row r="613" spans="1:12" ht="15" thickBot="1">
      <c r="A613" s="102">
        <v>52</v>
      </c>
      <c r="B613" s="75" t="str">
        <f>'BRYŁA B'!C214</f>
        <v>Magazyn</v>
      </c>
      <c r="C613" s="73"/>
      <c r="D613" s="75"/>
      <c r="E613" s="132"/>
      <c r="F613" s="75"/>
      <c r="G613" s="137">
        <f t="shared" si="72"/>
        <v>2.9</v>
      </c>
      <c r="H613" s="75"/>
      <c r="I613" s="75"/>
      <c r="J613" s="73">
        <v>2.9</v>
      </c>
      <c r="L613">
        <f t="shared" si="71"/>
        <v>2.9</v>
      </c>
    </row>
    <row r="614" spans="1:12" ht="15" thickBot="1">
      <c r="A614" s="102">
        <v>53</v>
      </c>
      <c r="B614" s="75" t="str">
        <f>'BRYŁA B'!C215</f>
        <v>Składzik porządkowy</v>
      </c>
      <c r="C614" s="73"/>
      <c r="D614" s="75"/>
      <c r="E614" s="132"/>
      <c r="F614" s="75"/>
      <c r="G614" s="137">
        <f t="shared" si="72"/>
        <v>2.6</v>
      </c>
      <c r="H614" s="75"/>
      <c r="I614" s="75"/>
      <c r="J614" s="73">
        <v>2.6</v>
      </c>
      <c r="L614">
        <f t="shared" si="71"/>
        <v>2.6</v>
      </c>
    </row>
    <row r="615" spans="1:12" ht="15" thickBot="1">
      <c r="A615" s="102">
        <v>54</v>
      </c>
      <c r="B615" s="75" t="str">
        <f>'BRYŁA B'!C216</f>
        <v>Korytarz</v>
      </c>
      <c r="C615" s="73"/>
      <c r="D615" s="75"/>
      <c r="E615" s="132"/>
      <c r="F615" s="75"/>
      <c r="G615" s="75"/>
      <c r="H615" s="75">
        <f>J615</f>
        <v>18.2</v>
      </c>
      <c r="I615" s="75"/>
      <c r="J615" s="73">
        <v>18.2</v>
      </c>
      <c r="L615">
        <f t="shared" si="71"/>
        <v>18.2</v>
      </c>
    </row>
    <row r="616" spans="1:12" ht="15" thickBot="1">
      <c r="A616" s="102">
        <v>55</v>
      </c>
      <c r="B616" s="75" t="str">
        <f>'BRYŁA B'!C217</f>
        <v>Pomieszczenie biurowe</v>
      </c>
      <c r="C616" s="73"/>
      <c r="D616" s="75"/>
      <c r="E616" s="132"/>
      <c r="F616" s="75"/>
      <c r="G616" s="133">
        <f t="shared" ref="G616:G622" si="73">J616</f>
        <v>11.8</v>
      </c>
      <c r="H616" s="75"/>
      <c r="I616" s="75"/>
      <c r="J616" s="73">
        <v>11.8</v>
      </c>
      <c r="L616">
        <f t="shared" si="71"/>
        <v>11.8</v>
      </c>
    </row>
    <row r="617" spans="1:12" ht="15" thickBot="1">
      <c r="A617" s="102">
        <v>56</v>
      </c>
      <c r="B617" s="75" t="str">
        <f>'BRYŁA B'!C218</f>
        <v>Pomieszczenie biurowe</v>
      </c>
      <c r="C617" s="73"/>
      <c r="D617" s="75"/>
      <c r="E617" s="132"/>
      <c r="F617" s="75"/>
      <c r="G617" s="133">
        <f t="shared" si="73"/>
        <v>10.199999999999999</v>
      </c>
      <c r="H617" s="75"/>
      <c r="I617" s="75"/>
      <c r="J617" s="73">
        <v>10.199999999999999</v>
      </c>
      <c r="L617">
        <f t="shared" si="71"/>
        <v>10.199999999999999</v>
      </c>
    </row>
    <row r="618" spans="1:12" ht="15" thickBot="1">
      <c r="A618" s="102">
        <v>57</v>
      </c>
      <c r="B618" s="75" t="str">
        <f>'BRYŁA B'!C219</f>
        <v>WC</v>
      </c>
      <c r="C618" s="73"/>
      <c r="D618" s="75"/>
      <c r="E618" s="132"/>
      <c r="F618" s="75"/>
      <c r="G618" s="75">
        <f t="shared" si="73"/>
        <v>10.5</v>
      </c>
      <c r="H618" s="75"/>
      <c r="I618" s="75"/>
      <c r="J618" s="73">
        <v>10.5</v>
      </c>
    </row>
    <row r="619" spans="1:12" ht="15" thickBot="1">
      <c r="A619" s="102">
        <v>58</v>
      </c>
      <c r="B619" s="75" t="str">
        <f>'BRYŁA B'!C220</f>
        <v>Pokój śniadań</v>
      </c>
      <c r="C619" s="73"/>
      <c r="D619" s="75"/>
      <c r="E619" s="132"/>
      <c r="F619" s="75"/>
      <c r="G619" s="75">
        <f t="shared" si="73"/>
        <v>10</v>
      </c>
      <c r="H619" s="75"/>
      <c r="I619" s="75"/>
      <c r="J619" s="73">
        <v>10</v>
      </c>
      <c r="L619">
        <f>J619</f>
        <v>10</v>
      </c>
    </row>
    <row r="620" spans="1:12" ht="15" thickBot="1">
      <c r="A620" s="102">
        <v>59</v>
      </c>
      <c r="B620" s="75" t="str">
        <f>'BRYŁA B'!C221</f>
        <v>Kuchenka</v>
      </c>
      <c r="C620" s="73"/>
      <c r="D620" s="75"/>
      <c r="E620" s="132"/>
      <c r="F620" s="75"/>
      <c r="G620" s="75">
        <f t="shared" si="73"/>
        <v>10.7</v>
      </c>
      <c r="H620" s="75"/>
      <c r="I620" s="75"/>
      <c r="J620" s="73">
        <v>10.7</v>
      </c>
      <c r="L620">
        <f>J620</f>
        <v>10.7</v>
      </c>
    </row>
    <row r="621" spans="1:12" ht="15" thickBot="1">
      <c r="A621" s="102">
        <v>60</v>
      </c>
      <c r="B621" s="75" t="str">
        <f>'BRYŁA B'!C222</f>
        <v>WC</v>
      </c>
      <c r="C621" s="73"/>
      <c r="D621" s="75"/>
      <c r="E621" s="132"/>
      <c r="F621" s="75"/>
      <c r="G621" s="75">
        <f t="shared" si="73"/>
        <v>10.5</v>
      </c>
      <c r="H621" s="75"/>
      <c r="I621" s="75"/>
      <c r="J621" s="73">
        <v>10.5</v>
      </c>
    </row>
    <row r="622" spans="1:12" ht="15" thickBot="1">
      <c r="A622" s="102">
        <v>61</v>
      </c>
      <c r="B622" s="75" t="str">
        <f>'BRYŁA B'!C223</f>
        <v>Gabinet lekarski</v>
      </c>
      <c r="C622" s="73"/>
      <c r="D622" s="75"/>
      <c r="E622" s="132"/>
      <c r="F622" s="75"/>
      <c r="G622" s="75">
        <f t="shared" si="73"/>
        <v>21.8</v>
      </c>
      <c r="H622" s="75"/>
      <c r="I622" s="75"/>
      <c r="J622" s="73">
        <v>21.8</v>
      </c>
      <c r="L622">
        <f>J622</f>
        <v>21.8</v>
      </c>
    </row>
    <row r="623" spans="1:12" ht="15" thickBot="1">
      <c r="A623" s="102">
        <v>62</v>
      </c>
      <c r="B623" s="75" t="str">
        <f>'BRYŁA B'!C224</f>
        <v>Klatka schodowa</v>
      </c>
      <c r="C623" s="73"/>
      <c r="D623" s="75"/>
      <c r="E623" s="132"/>
      <c r="F623" s="75"/>
      <c r="G623" s="75"/>
      <c r="H623" s="75">
        <f>J623</f>
        <v>23.63</v>
      </c>
      <c r="I623" s="75"/>
      <c r="J623" s="73">
        <v>23.63</v>
      </c>
      <c r="L623">
        <f>J623</f>
        <v>23.63</v>
      </c>
    </row>
    <row r="624" spans="1:12" ht="15" thickBot="1">
      <c r="A624" s="102">
        <v>63</v>
      </c>
      <c r="B624" s="75" t="str">
        <f>'BRYŁA B'!C225</f>
        <v>Klatka schodowa</v>
      </c>
      <c r="C624" s="73"/>
      <c r="D624" s="75"/>
      <c r="E624" s="132"/>
      <c r="F624" s="75"/>
      <c r="G624" s="75"/>
      <c r="H624" s="75">
        <f>J624</f>
        <v>20.92</v>
      </c>
      <c r="I624" s="75"/>
      <c r="J624" s="73">
        <v>20.92</v>
      </c>
      <c r="L624">
        <f>J624</f>
        <v>20.92</v>
      </c>
    </row>
    <row r="625" spans="1:12" ht="15" thickBot="1">
      <c r="A625" s="75"/>
      <c r="B625" s="101" t="s">
        <v>886</v>
      </c>
      <c r="C625" s="75"/>
      <c r="D625" s="134">
        <f>SUM(D562:D624)</f>
        <v>129.6</v>
      </c>
      <c r="E625" s="92">
        <f>SUM(E562:E624)</f>
        <v>49.8</v>
      </c>
      <c r="F625" s="92">
        <f>SUM(F562:F624)</f>
        <v>465.20000000000005</v>
      </c>
      <c r="G625" s="92">
        <f>SUM(G562:G624)</f>
        <v>275.89999999999998</v>
      </c>
      <c r="H625" s="92">
        <f>SUM(H562:H624)</f>
        <v>149.85000000000002</v>
      </c>
      <c r="I625" s="92"/>
      <c r="J625" s="75"/>
    </row>
    <row r="626" spans="1:12">
      <c r="A626" s="203" t="s">
        <v>998</v>
      </c>
      <c r="B626" s="203"/>
      <c r="C626" s="203"/>
      <c r="D626" s="203"/>
      <c r="E626" s="203"/>
      <c r="F626" s="203"/>
      <c r="G626" s="203"/>
      <c r="H626" s="109"/>
      <c r="I626" s="109"/>
      <c r="J626" s="93">
        <f>SUM(J562:J625)</f>
        <v>1070.3500000000001</v>
      </c>
    </row>
    <row r="629" spans="1:12">
      <c r="A629" t="s">
        <v>1340</v>
      </c>
    </row>
    <row r="631" spans="1:12">
      <c r="A631" s="92" t="s">
        <v>303</v>
      </c>
      <c r="B631" s="93" t="s">
        <v>304</v>
      </c>
      <c r="C631" s="94" t="s">
        <v>962</v>
      </c>
      <c r="D631" s="93" t="s">
        <v>963</v>
      </c>
      <c r="E631" s="93" t="s">
        <v>964</v>
      </c>
      <c r="F631" s="93" t="s">
        <v>965</v>
      </c>
      <c r="G631" s="93" t="s">
        <v>966</v>
      </c>
      <c r="H631" s="93" t="s">
        <v>967</v>
      </c>
      <c r="I631" s="93" t="s">
        <v>968</v>
      </c>
      <c r="J631" s="93" t="s">
        <v>914</v>
      </c>
    </row>
    <row r="632" spans="1:12">
      <c r="A632" s="113">
        <v>1</v>
      </c>
      <c r="B632" s="114" t="s">
        <v>1286</v>
      </c>
      <c r="C632" s="96">
        <v>101</v>
      </c>
      <c r="D632" s="115"/>
      <c r="E632" s="115"/>
      <c r="F632" s="197">
        <v>9.8000000000000007</v>
      </c>
      <c r="G632" s="115"/>
      <c r="H632" s="115"/>
      <c r="I632" s="115"/>
      <c r="J632" s="115">
        <f>SUM(D632:I632)</f>
        <v>9.8000000000000007</v>
      </c>
      <c r="L632">
        <f t="shared" ref="L632:L637" si="74">J632</f>
        <v>9.8000000000000007</v>
      </c>
    </row>
    <row r="633" spans="1:12" ht="15" thickBot="1">
      <c r="A633" s="113">
        <v>2</v>
      </c>
      <c r="B633" s="114" t="s">
        <v>584</v>
      </c>
      <c r="C633" s="96">
        <v>102</v>
      </c>
      <c r="D633" s="115"/>
      <c r="E633" s="115"/>
      <c r="F633" s="115"/>
      <c r="G633" s="199">
        <v>102.1</v>
      </c>
      <c r="H633" s="115"/>
      <c r="I633" s="115"/>
      <c r="J633" s="115">
        <f>SUM(G633:I633)</f>
        <v>102.1</v>
      </c>
      <c r="L633">
        <f t="shared" si="74"/>
        <v>102.1</v>
      </c>
    </row>
    <row r="634" spans="1:12" ht="15" thickBot="1">
      <c r="A634" s="113">
        <v>3</v>
      </c>
      <c r="B634" s="75" t="s">
        <v>134</v>
      </c>
      <c r="C634" s="73">
        <v>103</v>
      </c>
      <c r="D634" s="75"/>
      <c r="E634" s="132"/>
      <c r="F634" s="75">
        <v>10.76</v>
      </c>
      <c r="G634" s="75"/>
      <c r="H634" s="75"/>
      <c r="I634" s="75"/>
      <c r="J634" s="73">
        <f ca="1">SUM(D634:J634)</f>
        <v>10.76</v>
      </c>
      <c r="L634">
        <f t="shared" ca="1" si="74"/>
        <v>0</v>
      </c>
    </row>
    <row r="635" spans="1:12" ht="15" thickBot="1">
      <c r="A635" s="113">
        <v>4</v>
      </c>
      <c r="B635" s="75" t="s">
        <v>1330</v>
      </c>
      <c r="C635" s="73">
        <v>104</v>
      </c>
      <c r="D635" s="75"/>
      <c r="E635" s="132"/>
      <c r="F635" s="75">
        <v>3.53</v>
      </c>
      <c r="G635" s="193"/>
      <c r="H635" s="75"/>
      <c r="I635" s="75"/>
      <c r="J635" s="73">
        <f ca="1">SUM(D635:J635)</f>
        <v>3.53</v>
      </c>
      <c r="L635">
        <f t="shared" ca="1" si="74"/>
        <v>0</v>
      </c>
    </row>
    <row r="636" spans="1:12" ht="15" thickBot="1">
      <c r="A636" s="113">
        <v>5</v>
      </c>
      <c r="B636" s="75" t="s">
        <v>39</v>
      </c>
      <c r="C636" s="73" t="s">
        <v>1285</v>
      </c>
      <c r="D636" s="75"/>
      <c r="E636" s="132"/>
      <c r="F636" s="75">
        <v>5.25</v>
      </c>
      <c r="G636" s="193"/>
      <c r="H636" s="75"/>
      <c r="I636" s="75"/>
      <c r="J636" s="73">
        <v>5.25</v>
      </c>
      <c r="L636">
        <f t="shared" si="74"/>
        <v>5.25</v>
      </c>
    </row>
    <row r="637" spans="1:12" ht="15" thickBot="1">
      <c r="A637" s="113">
        <v>6</v>
      </c>
      <c r="B637" s="75" t="s">
        <v>5</v>
      </c>
      <c r="C637" s="73">
        <v>105</v>
      </c>
      <c r="D637" s="75"/>
      <c r="E637" s="132"/>
      <c r="F637" s="75">
        <v>12.58</v>
      </c>
      <c r="G637" s="75"/>
      <c r="H637" s="75"/>
      <c r="I637" s="75"/>
      <c r="J637" s="73">
        <v>12.58</v>
      </c>
      <c r="L637">
        <f t="shared" si="74"/>
        <v>12.58</v>
      </c>
    </row>
    <row r="638" spans="1:12" ht="15" thickBot="1">
      <c r="A638" s="113">
        <v>7</v>
      </c>
      <c r="B638" s="75" t="s">
        <v>5</v>
      </c>
      <c r="C638" s="73">
        <v>106</v>
      </c>
      <c r="D638" s="75"/>
      <c r="E638" s="132"/>
      <c r="F638" s="75">
        <v>20.57</v>
      </c>
      <c r="G638" s="75"/>
      <c r="H638" s="75"/>
      <c r="I638" s="75"/>
      <c r="J638" s="73">
        <v>20.57</v>
      </c>
    </row>
    <row r="639" spans="1:12" ht="15" thickBot="1">
      <c r="A639" s="113">
        <v>8</v>
      </c>
      <c r="B639" s="75" t="s">
        <v>5</v>
      </c>
      <c r="C639" s="73">
        <v>107</v>
      </c>
      <c r="D639" s="75"/>
      <c r="E639" s="132"/>
      <c r="F639" s="75">
        <v>20.45</v>
      </c>
      <c r="G639" s="75"/>
      <c r="H639" s="75"/>
      <c r="I639" s="75"/>
      <c r="J639" s="73">
        <v>20.45</v>
      </c>
      <c r="L639">
        <f>J639</f>
        <v>20.45</v>
      </c>
    </row>
    <row r="640" spans="1:12" ht="15" thickBot="1">
      <c r="A640" s="113">
        <v>9</v>
      </c>
      <c r="B640" s="75" t="s">
        <v>5</v>
      </c>
      <c r="C640" s="73">
        <v>108</v>
      </c>
      <c r="D640" s="75"/>
      <c r="E640" s="132"/>
      <c r="F640" s="75">
        <v>26.62</v>
      </c>
      <c r="G640" s="75"/>
      <c r="H640" s="75"/>
      <c r="I640" s="75"/>
      <c r="J640" s="73">
        <v>26.62</v>
      </c>
      <c r="L640">
        <f>J640</f>
        <v>26.62</v>
      </c>
    </row>
    <row r="641" spans="1:12" ht="15" thickBot="1">
      <c r="A641" s="113">
        <v>10</v>
      </c>
      <c r="B641" s="75" t="s">
        <v>5</v>
      </c>
      <c r="C641" s="73">
        <v>109</v>
      </c>
      <c r="D641" s="75"/>
      <c r="E641" s="132"/>
      <c r="F641" s="75">
        <v>27.01</v>
      </c>
      <c r="G641" s="75"/>
      <c r="H641" s="75"/>
      <c r="I641" s="75"/>
      <c r="J641" s="73">
        <v>27.01</v>
      </c>
      <c r="L641">
        <f t="shared" ref="L641:L649" si="75">J641</f>
        <v>27.01</v>
      </c>
    </row>
    <row r="642" spans="1:12" ht="15" thickBot="1">
      <c r="A642" s="113">
        <v>11</v>
      </c>
      <c r="B642" s="75" t="s">
        <v>39</v>
      </c>
      <c r="C642" s="73">
        <v>110</v>
      </c>
      <c r="D642" s="75"/>
      <c r="E642" s="132"/>
      <c r="F642" s="75">
        <v>7.17</v>
      </c>
      <c r="G642" s="75"/>
      <c r="H642" s="75"/>
      <c r="I642" s="75"/>
      <c r="J642" s="73">
        <v>7.17</v>
      </c>
      <c r="L642">
        <f t="shared" si="75"/>
        <v>7.17</v>
      </c>
    </row>
    <row r="643" spans="1:12" ht="15" thickBot="1">
      <c r="A643" s="113">
        <v>12</v>
      </c>
      <c r="B643" s="75" t="s">
        <v>28</v>
      </c>
      <c r="C643" s="73">
        <v>111</v>
      </c>
      <c r="D643" s="75"/>
      <c r="E643" s="132">
        <v>17.940000000000001</v>
      </c>
      <c r="F643" s="75"/>
      <c r="G643" s="75"/>
      <c r="H643" s="75"/>
      <c r="I643" s="75"/>
      <c r="J643" s="73">
        <v>17.940000000000001</v>
      </c>
      <c r="L643">
        <f t="shared" si="75"/>
        <v>17.940000000000001</v>
      </c>
    </row>
    <row r="644" spans="1:12" ht="15" thickBot="1">
      <c r="A644" s="113">
        <v>13</v>
      </c>
      <c r="B644" s="75" t="s">
        <v>881</v>
      </c>
      <c r="C644" s="73">
        <v>112</v>
      </c>
      <c r="D644" s="75"/>
      <c r="E644" s="132"/>
      <c r="F644" s="75">
        <v>9.07</v>
      </c>
      <c r="G644" s="75"/>
      <c r="H644" s="75"/>
      <c r="I644" s="75"/>
      <c r="J644" s="73">
        <v>9.07</v>
      </c>
      <c r="L644">
        <f t="shared" si="75"/>
        <v>9.07</v>
      </c>
    </row>
    <row r="645" spans="1:12" ht="15" thickBot="1">
      <c r="A645" s="113">
        <v>14</v>
      </c>
      <c r="B645" s="75" t="s">
        <v>1291</v>
      </c>
      <c r="C645" s="73">
        <v>113</v>
      </c>
      <c r="D645" s="75"/>
      <c r="E645" s="132"/>
      <c r="F645" s="75">
        <v>13.45</v>
      </c>
      <c r="G645" s="75"/>
      <c r="H645" s="75"/>
      <c r="I645" s="75"/>
      <c r="J645" s="73">
        <v>13.45</v>
      </c>
      <c r="L645">
        <f t="shared" si="75"/>
        <v>13.45</v>
      </c>
    </row>
    <row r="646" spans="1:12" ht="15" thickBot="1">
      <c r="A646" s="113">
        <v>15</v>
      </c>
      <c r="B646" s="75" t="s">
        <v>5</v>
      </c>
      <c r="C646" s="73">
        <v>114</v>
      </c>
      <c r="D646" s="75"/>
      <c r="E646" s="132"/>
      <c r="F646" s="75">
        <v>19.8</v>
      </c>
      <c r="G646" s="75"/>
      <c r="H646" s="75"/>
      <c r="I646" s="75"/>
      <c r="J646" s="73">
        <v>19.8</v>
      </c>
      <c r="L646">
        <f t="shared" si="75"/>
        <v>19.8</v>
      </c>
    </row>
    <row r="647" spans="1:12" ht="15" thickBot="1">
      <c r="A647" s="113">
        <v>16</v>
      </c>
      <c r="B647" s="75" t="s">
        <v>79</v>
      </c>
      <c r="C647" s="73">
        <v>115</v>
      </c>
      <c r="D647" s="75"/>
      <c r="E647" s="132"/>
      <c r="F647" s="75">
        <v>2.95</v>
      </c>
      <c r="G647" s="75"/>
      <c r="H647" s="75"/>
      <c r="I647" s="75"/>
      <c r="J647" s="73">
        <v>2.95</v>
      </c>
      <c r="L647">
        <f t="shared" si="75"/>
        <v>2.95</v>
      </c>
    </row>
    <row r="648" spans="1:12" ht="15" thickBot="1">
      <c r="A648" s="113">
        <v>17</v>
      </c>
      <c r="B648" s="75" t="s">
        <v>1293</v>
      </c>
      <c r="C648" s="73" t="s">
        <v>1292</v>
      </c>
      <c r="D648" s="75"/>
      <c r="E648" s="132"/>
      <c r="F648" s="75">
        <v>13.73</v>
      </c>
      <c r="G648" s="75"/>
      <c r="H648" s="75"/>
      <c r="I648" s="75"/>
      <c r="J648" s="73">
        <v>13.73</v>
      </c>
      <c r="L648">
        <f t="shared" si="75"/>
        <v>13.73</v>
      </c>
    </row>
    <row r="649" spans="1:12" ht="15" thickBot="1">
      <c r="A649" s="113">
        <v>18</v>
      </c>
      <c r="B649" s="75" t="s">
        <v>39</v>
      </c>
      <c r="C649" s="73" t="s">
        <v>1294</v>
      </c>
      <c r="D649" s="75"/>
      <c r="E649" s="132"/>
      <c r="F649" s="75">
        <v>2.97</v>
      </c>
      <c r="G649" s="75"/>
      <c r="H649" s="75"/>
      <c r="I649" s="75"/>
      <c r="J649" s="73">
        <v>2.97</v>
      </c>
      <c r="L649">
        <f t="shared" si="75"/>
        <v>2.97</v>
      </c>
    </row>
    <row r="650" spans="1:12" ht="15" thickBot="1">
      <c r="A650" s="113">
        <v>19</v>
      </c>
      <c r="B650" s="75" t="s">
        <v>1295</v>
      </c>
      <c r="C650" s="73">
        <v>116</v>
      </c>
      <c r="D650" s="75"/>
      <c r="E650" s="132"/>
      <c r="F650" s="75"/>
      <c r="G650" s="75">
        <v>3.76</v>
      </c>
      <c r="H650" s="75"/>
      <c r="I650" s="75"/>
      <c r="J650" s="73">
        <v>3.76</v>
      </c>
      <c r="L650">
        <f t="shared" ref="L650:L681" si="76">J650</f>
        <v>3.76</v>
      </c>
    </row>
    <row r="651" spans="1:12" s="53" customFormat="1" ht="15" thickBot="1">
      <c r="A651" s="113">
        <v>20</v>
      </c>
      <c r="B651" s="158" t="s">
        <v>61</v>
      </c>
      <c r="C651" s="159">
        <v>117</v>
      </c>
      <c r="D651" s="158"/>
      <c r="E651" s="132"/>
      <c r="F651" s="158">
        <v>7.48</v>
      </c>
      <c r="G651" s="158"/>
      <c r="H651" s="158"/>
      <c r="I651" s="158"/>
      <c r="J651" s="159">
        <v>7.48</v>
      </c>
      <c r="L651" s="53">
        <f t="shared" si="76"/>
        <v>7.48</v>
      </c>
    </row>
    <row r="652" spans="1:12" s="53" customFormat="1" ht="15" thickBot="1">
      <c r="A652" s="113">
        <v>21</v>
      </c>
      <c r="B652" s="158" t="s">
        <v>61</v>
      </c>
      <c r="C652" s="159">
        <v>118</v>
      </c>
      <c r="D652" s="158"/>
      <c r="E652" s="132"/>
      <c r="F652" s="158">
        <v>5.03</v>
      </c>
      <c r="G652" s="158"/>
      <c r="H652" s="158"/>
      <c r="I652" s="158"/>
      <c r="J652" s="159">
        <v>5.03</v>
      </c>
      <c r="L652" s="53">
        <f t="shared" si="76"/>
        <v>5.03</v>
      </c>
    </row>
    <row r="653" spans="1:12" s="53" customFormat="1" ht="15" thickBot="1">
      <c r="A653" s="113">
        <v>22</v>
      </c>
      <c r="B653" s="158" t="s">
        <v>1296</v>
      </c>
      <c r="C653" s="159">
        <v>119</v>
      </c>
      <c r="D653" s="158"/>
      <c r="E653" s="132"/>
      <c r="F653" s="158">
        <v>8.17</v>
      </c>
      <c r="G653" s="158"/>
      <c r="H653" s="158"/>
      <c r="I653" s="158"/>
      <c r="J653" s="159">
        <v>8.17</v>
      </c>
      <c r="L653" s="53">
        <f t="shared" si="76"/>
        <v>8.17</v>
      </c>
    </row>
    <row r="654" spans="1:12" s="53" customFormat="1" ht="15" thickBot="1">
      <c r="A654" s="113">
        <v>23</v>
      </c>
      <c r="B654" s="158" t="s">
        <v>1297</v>
      </c>
      <c r="C654" s="159">
        <v>120</v>
      </c>
      <c r="D654" s="158"/>
      <c r="E654" s="132"/>
      <c r="F654" s="158">
        <v>8.61</v>
      </c>
      <c r="G654" s="158"/>
      <c r="H654" s="158"/>
      <c r="I654" s="158"/>
      <c r="J654" s="159">
        <v>8.61</v>
      </c>
      <c r="L654" s="53">
        <f t="shared" si="76"/>
        <v>8.61</v>
      </c>
    </row>
    <row r="655" spans="1:12" s="53" customFormat="1" ht="15" thickBot="1">
      <c r="A655" s="113">
        <v>24</v>
      </c>
      <c r="B655" s="158" t="s">
        <v>79</v>
      </c>
      <c r="C655" s="159">
        <v>123</v>
      </c>
      <c r="D655" s="158"/>
      <c r="E655" s="132"/>
      <c r="F655" s="158">
        <v>6.02</v>
      </c>
      <c r="G655" s="158"/>
      <c r="H655" s="158"/>
      <c r="I655" s="158"/>
      <c r="J655" s="159">
        <v>6.02</v>
      </c>
      <c r="L655" s="53">
        <f t="shared" si="76"/>
        <v>6.02</v>
      </c>
    </row>
    <row r="656" spans="1:12" s="53" customFormat="1" ht="15" thickBot="1">
      <c r="A656" s="113">
        <v>25</v>
      </c>
      <c r="B656" s="188" t="s">
        <v>584</v>
      </c>
      <c r="C656" s="189">
        <v>124</v>
      </c>
      <c r="D656" s="188"/>
      <c r="E656" s="132"/>
      <c r="F656" s="188"/>
      <c r="G656" s="188">
        <v>11</v>
      </c>
      <c r="H656" s="188"/>
      <c r="I656" s="188"/>
      <c r="J656" s="189">
        <v>11</v>
      </c>
      <c r="L656" s="53">
        <f t="shared" si="76"/>
        <v>11</v>
      </c>
    </row>
    <row r="657" spans="1:12" s="53" customFormat="1" ht="15" thickBot="1">
      <c r="A657" s="113">
        <v>26</v>
      </c>
      <c r="B657" s="188" t="s">
        <v>881</v>
      </c>
      <c r="C657" s="189">
        <v>125</v>
      </c>
      <c r="D657" s="188"/>
      <c r="E657" s="132"/>
      <c r="F657" s="188">
        <v>15.76</v>
      </c>
      <c r="G657" s="188"/>
      <c r="H657" s="188"/>
      <c r="I657" s="188"/>
      <c r="J657" s="189">
        <v>15.76</v>
      </c>
      <c r="L657" s="53">
        <f t="shared" si="76"/>
        <v>15.76</v>
      </c>
    </row>
    <row r="658" spans="1:12" s="53" customFormat="1" ht="15" thickBot="1">
      <c r="A658" s="113">
        <v>27</v>
      </c>
      <c r="B658" s="188" t="s">
        <v>28</v>
      </c>
      <c r="C658" s="189" t="s">
        <v>1298</v>
      </c>
      <c r="D658" s="188"/>
      <c r="E658" s="132">
        <v>9.2200000000000006</v>
      </c>
      <c r="F658" s="188"/>
      <c r="G658" s="188"/>
      <c r="H658" s="188"/>
      <c r="I658" s="188"/>
      <c r="J658" s="189">
        <v>9.2200000000000006</v>
      </c>
      <c r="L658" s="53">
        <f t="shared" si="76"/>
        <v>9.2200000000000006</v>
      </c>
    </row>
    <row r="659" spans="1:12" s="53" customFormat="1" ht="15" thickBot="1">
      <c r="A659" s="113">
        <v>28</v>
      </c>
      <c r="B659" s="188" t="s">
        <v>1299</v>
      </c>
      <c r="C659" s="189">
        <v>126</v>
      </c>
      <c r="D659" s="188"/>
      <c r="E659" s="132"/>
      <c r="F659" s="188">
        <v>5.94</v>
      </c>
      <c r="G659" s="188"/>
      <c r="H659" s="188"/>
      <c r="I659" s="188"/>
      <c r="J659" s="189">
        <v>5.94</v>
      </c>
      <c r="L659" s="53">
        <f t="shared" si="76"/>
        <v>5.94</v>
      </c>
    </row>
    <row r="660" spans="1:12" s="53" customFormat="1" ht="15" thickBot="1">
      <c r="A660" s="113">
        <v>29</v>
      </c>
      <c r="B660" s="188" t="s">
        <v>1300</v>
      </c>
      <c r="C660" s="189">
        <v>127</v>
      </c>
      <c r="D660" s="188"/>
      <c r="E660" s="132"/>
      <c r="F660" s="188"/>
      <c r="G660" s="188">
        <v>10.119999999999999</v>
      </c>
      <c r="H660" s="188"/>
      <c r="I660" s="188"/>
      <c r="J660" s="189">
        <v>10.119999999999999</v>
      </c>
      <c r="L660" s="53">
        <f t="shared" si="76"/>
        <v>10.119999999999999</v>
      </c>
    </row>
    <row r="661" spans="1:12" s="53" customFormat="1" ht="15" thickBot="1">
      <c r="A661" s="113">
        <v>30</v>
      </c>
      <c r="B661" s="188" t="s">
        <v>1301</v>
      </c>
      <c r="C661" s="189">
        <v>128</v>
      </c>
      <c r="D661" s="188"/>
      <c r="E661" s="132"/>
      <c r="F661" s="188">
        <v>8.74</v>
      </c>
      <c r="G661" s="188"/>
      <c r="H661" s="188"/>
      <c r="I661" s="188"/>
      <c r="J661" s="189">
        <v>8.74</v>
      </c>
      <c r="L661" s="53">
        <f t="shared" si="76"/>
        <v>8.74</v>
      </c>
    </row>
    <row r="662" spans="1:12" s="53" customFormat="1" ht="15" thickBot="1">
      <c r="A662" s="113">
        <v>31</v>
      </c>
      <c r="B662" s="188" t="s">
        <v>1331</v>
      </c>
      <c r="C662" s="189">
        <v>129</v>
      </c>
      <c r="D662" s="188"/>
      <c r="E662" s="132"/>
      <c r="F662" s="188">
        <v>8.52</v>
      </c>
      <c r="G662" s="188"/>
      <c r="H662" s="188"/>
      <c r="I662" s="188"/>
      <c r="J662" s="189">
        <v>8.52</v>
      </c>
      <c r="L662" s="53">
        <f t="shared" si="76"/>
        <v>8.52</v>
      </c>
    </row>
    <row r="663" spans="1:12" s="53" customFormat="1" ht="15" thickBot="1">
      <c r="A663" s="113">
        <v>32</v>
      </c>
      <c r="B663" s="188" t="s">
        <v>104</v>
      </c>
      <c r="C663" s="189">
        <v>130</v>
      </c>
      <c r="D663" s="188"/>
      <c r="E663" s="132"/>
      <c r="F663" s="188"/>
      <c r="G663" s="194">
        <v>3.72</v>
      </c>
      <c r="H663" s="188"/>
      <c r="I663" s="188"/>
      <c r="J663" s="189">
        <v>3.72</v>
      </c>
      <c r="L663" s="53">
        <f t="shared" si="76"/>
        <v>3.72</v>
      </c>
    </row>
    <row r="664" spans="1:12" s="53" customFormat="1" ht="15" thickBot="1">
      <c r="A664" s="113">
        <v>33</v>
      </c>
      <c r="B664" s="188" t="s">
        <v>79</v>
      </c>
      <c r="C664" s="189">
        <v>131</v>
      </c>
      <c r="D664" s="188"/>
      <c r="E664" s="132"/>
      <c r="F664" s="188">
        <v>2.16</v>
      </c>
      <c r="G664" s="188"/>
      <c r="H664" s="188"/>
      <c r="I664" s="188"/>
      <c r="J664" s="189">
        <v>2.16</v>
      </c>
      <c r="L664" s="53">
        <f t="shared" si="76"/>
        <v>2.16</v>
      </c>
    </row>
    <row r="665" spans="1:12" s="53" customFormat="1" ht="15" thickBot="1">
      <c r="A665" s="113">
        <v>34</v>
      </c>
      <c r="B665" s="188" t="s">
        <v>1303</v>
      </c>
      <c r="C665" s="189">
        <v>132</v>
      </c>
      <c r="D665" s="188"/>
      <c r="E665" s="132"/>
      <c r="F665" s="188"/>
      <c r="G665" s="194">
        <v>4.37</v>
      </c>
      <c r="H665" s="188"/>
      <c r="I665" s="188"/>
      <c r="J665" s="189">
        <v>4.37</v>
      </c>
      <c r="L665" s="53">
        <f t="shared" si="76"/>
        <v>4.37</v>
      </c>
    </row>
    <row r="666" spans="1:12" s="53" customFormat="1" ht="15" thickBot="1">
      <c r="A666" s="113">
        <v>35</v>
      </c>
      <c r="B666" s="188" t="s">
        <v>525</v>
      </c>
      <c r="C666" s="189">
        <v>133</v>
      </c>
      <c r="D666" s="188"/>
      <c r="E666" s="132"/>
      <c r="F666" s="188"/>
      <c r="G666" s="195">
        <v>5.01</v>
      </c>
      <c r="H666" s="188"/>
      <c r="I666" s="188"/>
      <c r="J666" s="189">
        <v>5.01</v>
      </c>
      <c r="L666" s="53">
        <f t="shared" si="76"/>
        <v>5.01</v>
      </c>
    </row>
    <row r="667" spans="1:12" s="53" customFormat="1" ht="15" thickBot="1">
      <c r="A667" s="113">
        <v>36</v>
      </c>
      <c r="B667" s="188" t="s">
        <v>104</v>
      </c>
      <c r="C667" s="189">
        <v>134</v>
      </c>
      <c r="D667" s="188"/>
      <c r="E667" s="132"/>
      <c r="F667" s="188"/>
      <c r="G667" s="194">
        <v>10.17</v>
      </c>
      <c r="H667" s="188"/>
      <c r="I667" s="188"/>
      <c r="J667" s="189">
        <v>10.17</v>
      </c>
      <c r="L667" s="53">
        <f t="shared" si="76"/>
        <v>10.17</v>
      </c>
    </row>
    <row r="668" spans="1:12" s="53" customFormat="1" ht="15" thickBot="1">
      <c r="A668" s="113">
        <v>37</v>
      </c>
      <c r="B668" s="188" t="s">
        <v>1304</v>
      </c>
      <c r="C668" s="189">
        <v>135</v>
      </c>
      <c r="D668" s="188"/>
      <c r="E668" s="132"/>
      <c r="F668" s="188"/>
      <c r="G668" s="195">
        <v>12.18</v>
      </c>
      <c r="H668" s="188"/>
      <c r="I668" s="188"/>
      <c r="J668" s="189">
        <v>12.18</v>
      </c>
      <c r="L668" s="53">
        <f t="shared" si="76"/>
        <v>12.18</v>
      </c>
    </row>
    <row r="669" spans="1:12" s="53" customFormat="1" ht="15" thickBot="1">
      <c r="A669" s="113">
        <v>38</v>
      </c>
      <c r="B669" s="188" t="s">
        <v>1332</v>
      </c>
      <c r="C669" s="189">
        <v>136</v>
      </c>
      <c r="D669" s="188"/>
      <c r="E669" s="132"/>
      <c r="F669" s="188">
        <v>24.43</v>
      </c>
      <c r="G669" s="188"/>
      <c r="H669" s="188"/>
      <c r="I669" s="188"/>
      <c r="J669" s="189">
        <v>24.43</v>
      </c>
      <c r="L669" s="53">
        <f t="shared" si="76"/>
        <v>24.43</v>
      </c>
    </row>
    <row r="670" spans="1:12" s="53" customFormat="1" ht="15" thickBot="1">
      <c r="A670" s="113">
        <v>39</v>
      </c>
      <c r="B670" s="188" t="s">
        <v>1332</v>
      </c>
      <c r="C670" s="189">
        <v>137</v>
      </c>
      <c r="D670" s="188"/>
      <c r="E670" s="132"/>
      <c r="F670" s="188">
        <v>7.64</v>
      </c>
      <c r="G670" s="188"/>
      <c r="H670" s="188"/>
      <c r="I670" s="188"/>
      <c r="J670" s="189">
        <v>7.64</v>
      </c>
      <c r="L670" s="53">
        <f t="shared" si="76"/>
        <v>7.64</v>
      </c>
    </row>
    <row r="671" spans="1:12" s="53" customFormat="1" ht="15" thickBot="1">
      <c r="A671" s="113">
        <v>40</v>
      </c>
      <c r="B671" s="188" t="s">
        <v>1306</v>
      </c>
      <c r="C671" s="189">
        <v>138</v>
      </c>
      <c r="D671" s="188"/>
      <c r="E671" s="132"/>
      <c r="F671" s="188">
        <v>3.55</v>
      </c>
      <c r="G671" s="188"/>
      <c r="H671" s="188"/>
      <c r="I671" s="188"/>
      <c r="J671" s="189">
        <v>3.55</v>
      </c>
      <c r="L671" s="53">
        <f t="shared" si="76"/>
        <v>3.55</v>
      </c>
    </row>
    <row r="672" spans="1:12" s="53" customFormat="1" ht="15" thickBot="1">
      <c r="A672" s="113">
        <v>41</v>
      </c>
      <c r="B672" s="188" t="s">
        <v>1307</v>
      </c>
      <c r="C672" s="189" t="s">
        <v>1315</v>
      </c>
      <c r="D672" s="188"/>
      <c r="E672" s="132"/>
      <c r="F672" s="188">
        <v>7.4</v>
      </c>
      <c r="G672" s="188"/>
      <c r="H672" s="188"/>
      <c r="I672" s="188"/>
      <c r="J672" s="189">
        <v>7.4</v>
      </c>
      <c r="L672" s="53">
        <f t="shared" si="76"/>
        <v>7.4</v>
      </c>
    </row>
    <row r="673" spans="1:12" s="53" customFormat="1" ht="15" thickBot="1">
      <c r="A673" s="113">
        <v>42</v>
      </c>
      <c r="B673" s="188" t="s">
        <v>1309</v>
      </c>
      <c r="C673" s="189" t="s">
        <v>1308</v>
      </c>
      <c r="D673" s="188"/>
      <c r="E673" s="132"/>
      <c r="F673" s="188">
        <v>3.53</v>
      </c>
      <c r="G673" s="188"/>
      <c r="H673" s="188"/>
      <c r="I673" s="188"/>
      <c r="J673" s="189">
        <v>3.53</v>
      </c>
      <c r="L673" s="53">
        <f t="shared" si="76"/>
        <v>3.53</v>
      </c>
    </row>
    <row r="674" spans="1:12" s="53" customFormat="1" ht="15" thickBot="1">
      <c r="A674" s="113">
        <v>43</v>
      </c>
      <c r="B674" s="188" t="s">
        <v>1310</v>
      </c>
      <c r="C674" s="189">
        <v>139</v>
      </c>
      <c r="D674" s="188"/>
      <c r="E674" s="132"/>
      <c r="F674" s="188">
        <v>3.34</v>
      </c>
      <c r="G674" s="188"/>
      <c r="H674" s="188"/>
      <c r="I674" s="188"/>
      <c r="J674" s="189">
        <v>3.34</v>
      </c>
      <c r="L674" s="53">
        <f t="shared" si="76"/>
        <v>3.34</v>
      </c>
    </row>
    <row r="675" spans="1:12" s="53" customFormat="1" ht="15" thickBot="1">
      <c r="A675" s="113">
        <v>44</v>
      </c>
      <c r="B675" s="188" t="s">
        <v>1314</v>
      </c>
      <c r="C675" s="189">
        <v>140</v>
      </c>
      <c r="D675" s="188"/>
      <c r="E675" s="132"/>
      <c r="F675" s="188">
        <v>3.55</v>
      </c>
      <c r="G675" s="188"/>
      <c r="H675" s="188"/>
      <c r="I675" s="188"/>
      <c r="J675" s="189">
        <v>3.55</v>
      </c>
      <c r="L675" s="53">
        <f t="shared" si="76"/>
        <v>3.55</v>
      </c>
    </row>
    <row r="676" spans="1:12" s="53" customFormat="1" ht="15" thickBot="1">
      <c r="A676" s="113">
        <v>45</v>
      </c>
      <c r="B676" s="188" t="s">
        <v>1307</v>
      </c>
      <c r="C676" s="189" t="s">
        <v>1312</v>
      </c>
      <c r="D676" s="188"/>
      <c r="E676" s="132"/>
      <c r="F676" s="188">
        <v>7.4</v>
      </c>
      <c r="G676" s="188"/>
      <c r="H676" s="188"/>
      <c r="I676" s="188"/>
      <c r="J676" s="189">
        <v>7.4</v>
      </c>
      <c r="L676" s="53">
        <f t="shared" si="76"/>
        <v>7.4</v>
      </c>
    </row>
    <row r="677" spans="1:12" s="53" customFormat="1" ht="15" thickBot="1">
      <c r="A677" s="113">
        <v>46</v>
      </c>
      <c r="B677" s="188" t="s">
        <v>1311</v>
      </c>
      <c r="C677" s="189" t="s">
        <v>1313</v>
      </c>
      <c r="D677" s="188"/>
      <c r="E677" s="132"/>
      <c r="F677" s="188">
        <v>3.55</v>
      </c>
      <c r="G677" s="188"/>
      <c r="H677" s="188"/>
      <c r="I677" s="188"/>
      <c r="J677" s="189">
        <v>3.55</v>
      </c>
      <c r="L677" s="53">
        <f t="shared" si="76"/>
        <v>3.55</v>
      </c>
    </row>
    <row r="678" spans="1:12" s="53" customFormat="1" ht="15" thickBot="1">
      <c r="A678" s="113">
        <v>47</v>
      </c>
      <c r="B678" s="188" t="s">
        <v>1332</v>
      </c>
      <c r="C678" s="189">
        <v>141</v>
      </c>
      <c r="D678" s="188"/>
      <c r="E678" s="132"/>
      <c r="F678" s="188">
        <v>29.77</v>
      </c>
      <c r="G678" s="188"/>
      <c r="H678" s="188"/>
      <c r="I678" s="188"/>
      <c r="J678" s="189">
        <v>29.77</v>
      </c>
      <c r="L678" s="53">
        <f t="shared" si="76"/>
        <v>29.77</v>
      </c>
    </row>
    <row r="679" spans="1:12" s="53" customFormat="1" ht="15" thickBot="1">
      <c r="A679" s="113">
        <v>48</v>
      </c>
      <c r="B679" s="188" t="s">
        <v>1284</v>
      </c>
      <c r="C679" s="189">
        <v>142</v>
      </c>
      <c r="D679" s="188"/>
      <c r="E679" s="132">
        <v>4.17</v>
      </c>
      <c r="F679" s="188"/>
      <c r="G679" s="188"/>
      <c r="H679" s="188"/>
      <c r="I679" s="188"/>
      <c r="J679" s="189">
        <v>4.17</v>
      </c>
      <c r="L679" s="53">
        <f t="shared" si="76"/>
        <v>4.17</v>
      </c>
    </row>
    <row r="680" spans="1:12" s="53" customFormat="1" ht="15" thickBot="1">
      <c r="A680" s="113">
        <v>49</v>
      </c>
      <c r="B680" s="188" t="s">
        <v>1333</v>
      </c>
      <c r="C680" s="189" t="s">
        <v>885</v>
      </c>
      <c r="D680" s="188"/>
      <c r="E680" s="132"/>
      <c r="F680" s="188">
        <v>11.45</v>
      </c>
      <c r="G680" s="188"/>
      <c r="H680" s="188"/>
      <c r="I680" s="188"/>
      <c r="J680" s="189">
        <v>11.45</v>
      </c>
      <c r="L680" s="53">
        <f t="shared" si="76"/>
        <v>11.45</v>
      </c>
    </row>
    <row r="681" spans="1:12" s="53" customFormat="1" ht="15" thickBot="1">
      <c r="A681" s="113">
        <v>50</v>
      </c>
      <c r="B681" s="188" t="s">
        <v>1334</v>
      </c>
      <c r="C681" s="189" t="s">
        <v>1278</v>
      </c>
      <c r="D681" s="188"/>
      <c r="E681" s="132"/>
      <c r="F681" s="188">
        <v>7.55</v>
      </c>
      <c r="G681" s="188"/>
      <c r="H681" s="188"/>
      <c r="I681" s="188"/>
      <c r="J681" s="189">
        <v>7.55</v>
      </c>
      <c r="L681" s="53">
        <f t="shared" si="76"/>
        <v>7.55</v>
      </c>
    </row>
    <row r="682" spans="1:12" s="53" customFormat="1" ht="15" thickBot="1">
      <c r="A682" s="113">
        <v>51</v>
      </c>
      <c r="B682" s="188" t="s">
        <v>1335</v>
      </c>
      <c r="C682" s="189">
        <v>144</v>
      </c>
      <c r="D682" s="188">
        <v>37.89</v>
      </c>
      <c r="E682" s="132"/>
      <c r="F682" s="188"/>
      <c r="G682" s="196"/>
      <c r="H682" s="188"/>
      <c r="I682" s="188"/>
      <c r="J682" s="189">
        <v>37.89</v>
      </c>
      <c r="L682" s="53">
        <f t="shared" ref="L682:L705" si="77">J682</f>
        <v>37.89</v>
      </c>
    </row>
    <row r="683" spans="1:12" s="53" customFormat="1" ht="15" thickBot="1">
      <c r="A683" s="113">
        <v>52</v>
      </c>
      <c r="B683" s="188" t="s">
        <v>1336</v>
      </c>
      <c r="C683" s="189" t="s">
        <v>1279</v>
      </c>
      <c r="D683" s="188"/>
      <c r="E683" s="132"/>
      <c r="F683" s="188"/>
      <c r="G683" s="196">
        <v>8.26</v>
      </c>
      <c r="H683" s="188"/>
      <c r="I683" s="188"/>
      <c r="J683" s="189">
        <v>8.26</v>
      </c>
      <c r="L683" s="53">
        <f t="shared" si="77"/>
        <v>8.26</v>
      </c>
    </row>
    <row r="684" spans="1:12" s="53" customFormat="1" ht="15" thickBot="1">
      <c r="A684" s="113">
        <v>53</v>
      </c>
      <c r="B684" s="188" t="s">
        <v>1337</v>
      </c>
      <c r="C684" s="189" t="s">
        <v>1280</v>
      </c>
      <c r="D684" s="188"/>
      <c r="E684" s="132"/>
      <c r="F684" s="188"/>
      <c r="G684" s="196">
        <v>9.44</v>
      </c>
      <c r="H684" s="188"/>
      <c r="I684" s="188"/>
      <c r="J684" s="189">
        <v>9.44</v>
      </c>
      <c r="L684" s="53">
        <f t="shared" si="77"/>
        <v>9.44</v>
      </c>
    </row>
    <row r="685" spans="1:12" s="53" customFormat="1" ht="15" thickBot="1">
      <c r="A685" s="113">
        <v>54</v>
      </c>
      <c r="B685" s="188" t="s">
        <v>1281</v>
      </c>
      <c r="C685" s="189">
        <v>146</v>
      </c>
      <c r="D685" s="188"/>
      <c r="E685" s="132"/>
      <c r="F685" s="188"/>
      <c r="G685" s="196">
        <v>8.11</v>
      </c>
      <c r="H685" s="188"/>
      <c r="I685" s="188"/>
      <c r="J685" s="189">
        <v>8.11</v>
      </c>
      <c r="L685" s="53">
        <f t="shared" si="77"/>
        <v>8.11</v>
      </c>
    </row>
    <row r="686" spans="1:12" s="53" customFormat="1" ht="15" thickBot="1">
      <c r="A686" s="113">
        <v>55</v>
      </c>
      <c r="B686" s="188" t="s">
        <v>584</v>
      </c>
      <c r="C686" s="189">
        <v>147</v>
      </c>
      <c r="D686" s="188"/>
      <c r="E686" s="132"/>
      <c r="F686" s="188"/>
      <c r="G686" s="196">
        <v>28.88</v>
      </c>
      <c r="H686" s="188"/>
      <c r="I686" s="188"/>
      <c r="J686" s="189">
        <v>28.88</v>
      </c>
      <c r="L686" s="53">
        <f t="shared" si="77"/>
        <v>28.88</v>
      </c>
    </row>
    <row r="687" spans="1:12" s="53" customFormat="1" ht="15" thickBot="1">
      <c r="A687" s="113">
        <v>56</v>
      </c>
      <c r="B687" s="188" t="s">
        <v>1332</v>
      </c>
      <c r="C687" s="189">
        <v>148</v>
      </c>
      <c r="D687" s="188"/>
      <c r="E687" s="132"/>
      <c r="F687" s="188">
        <v>4.4000000000000004</v>
      </c>
      <c r="G687" s="188"/>
      <c r="H687" s="188"/>
      <c r="I687" s="188"/>
      <c r="J687" s="189">
        <v>4.4000000000000004</v>
      </c>
      <c r="L687" s="53">
        <f t="shared" si="77"/>
        <v>4.4000000000000004</v>
      </c>
    </row>
    <row r="688" spans="1:12" s="53" customFormat="1" ht="15" thickBot="1">
      <c r="A688" s="113">
        <v>57</v>
      </c>
      <c r="B688" s="188" t="s">
        <v>1283</v>
      </c>
      <c r="C688" s="189">
        <v>149</v>
      </c>
      <c r="D688" s="188"/>
      <c r="E688" s="132"/>
      <c r="F688" s="188"/>
      <c r="G688" s="188">
        <v>11.75</v>
      </c>
      <c r="H688" s="188"/>
      <c r="I688" s="188"/>
      <c r="J688" s="189">
        <v>11.75</v>
      </c>
      <c r="L688" s="53">
        <f t="shared" si="77"/>
        <v>11.75</v>
      </c>
    </row>
    <row r="689" spans="1:12" s="53" customFormat="1" ht="15" thickBot="1">
      <c r="A689" s="113">
        <v>58</v>
      </c>
      <c r="B689" s="188" t="s">
        <v>1316</v>
      </c>
      <c r="C689" s="189">
        <v>150</v>
      </c>
      <c r="D689" s="188"/>
      <c r="E689" s="132">
        <v>42.85</v>
      </c>
      <c r="F689" s="188"/>
      <c r="G689" s="188"/>
      <c r="H689" s="188"/>
      <c r="I689" s="188"/>
      <c r="J689" s="189">
        <v>42.85</v>
      </c>
      <c r="L689" s="53">
        <f t="shared" si="77"/>
        <v>42.85</v>
      </c>
    </row>
    <row r="690" spans="1:12" s="53" customFormat="1" ht="15" thickBot="1">
      <c r="A690" s="113">
        <v>59</v>
      </c>
      <c r="B690" s="188" t="s">
        <v>39</v>
      </c>
      <c r="C690" s="189" t="s">
        <v>1317</v>
      </c>
      <c r="D690" s="188"/>
      <c r="E690" s="132"/>
      <c r="F690" s="188">
        <v>6.58</v>
      </c>
      <c r="G690" s="188"/>
      <c r="H690" s="188"/>
      <c r="I690" s="188"/>
      <c r="J690" s="189">
        <v>6.58</v>
      </c>
      <c r="L690" s="53">
        <f t="shared" si="77"/>
        <v>6.58</v>
      </c>
    </row>
    <row r="691" spans="1:12" s="53" customFormat="1" ht="15" thickBot="1">
      <c r="A691" s="113">
        <v>60</v>
      </c>
      <c r="B691" s="188" t="s">
        <v>1338</v>
      </c>
      <c r="C691" s="189">
        <v>151</v>
      </c>
      <c r="D691" s="188"/>
      <c r="E691" s="132"/>
      <c r="F691" s="188">
        <v>9.9</v>
      </c>
      <c r="G691" s="188"/>
      <c r="H691" s="188"/>
      <c r="I691" s="188"/>
      <c r="J691" s="189">
        <v>9.9</v>
      </c>
      <c r="L691" s="53">
        <f t="shared" si="77"/>
        <v>9.9</v>
      </c>
    </row>
    <row r="692" spans="1:12" s="53" customFormat="1" ht="15" thickBot="1">
      <c r="A692" s="113">
        <v>61</v>
      </c>
      <c r="B692" s="188" t="s">
        <v>1319</v>
      </c>
      <c r="C692" s="189">
        <v>152</v>
      </c>
      <c r="D692" s="188"/>
      <c r="E692" s="132"/>
      <c r="F692" s="188"/>
      <c r="G692" s="196">
        <v>11.19</v>
      </c>
      <c r="H692" s="188"/>
      <c r="I692" s="188"/>
      <c r="J692" s="189">
        <v>11.19</v>
      </c>
      <c r="L692" s="53">
        <f t="shared" si="77"/>
        <v>11.19</v>
      </c>
    </row>
    <row r="693" spans="1:12" s="53" customFormat="1" ht="15" thickBot="1">
      <c r="A693" s="113">
        <v>62</v>
      </c>
      <c r="B693" s="188" t="s">
        <v>1316</v>
      </c>
      <c r="C693" s="189">
        <v>153</v>
      </c>
      <c r="D693" s="188"/>
      <c r="E693" s="132">
        <v>22.59</v>
      </c>
      <c r="F693" s="188"/>
      <c r="G693" s="188"/>
      <c r="H693" s="188"/>
      <c r="I693" s="188"/>
      <c r="J693" s="189">
        <v>22.59</v>
      </c>
      <c r="L693" s="53">
        <f t="shared" si="77"/>
        <v>22.59</v>
      </c>
    </row>
    <row r="694" spans="1:12" s="53" customFormat="1" ht="15" thickBot="1">
      <c r="A694" s="113">
        <v>63</v>
      </c>
      <c r="B694" s="188" t="s">
        <v>32</v>
      </c>
      <c r="C694" s="189">
        <v>154</v>
      </c>
      <c r="D694" s="188"/>
      <c r="E694" s="132"/>
      <c r="F694" s="188">
        <v>8.35</v>
      </c>
      <c r="G694" s="188"/>
      <c r="H694" s="188"/>
      <c r="I694" s="188"/>
      <c r="J694" s="189">
        <v>8.35</v>
      </c>
      <c r="L694" s="53">
        <f t="shared" si="77"/>
        <v>8.35</v>
      </c>
    </row>
    <row r="695" spans="1:12" s="53" customFormat="1" ht="15" thickBot="1">
      <c r="A695" s="113">
        <v>64</v>
      </c>
      <c r="B695" s="188" t="s">
        <v>127</v>
      </c>
      <c r="C695" s="189">
        <v>155</v>
      </c>
      <c r="D695" s="188"/>
      <c r="E695" s="132"/>
      <c r="F695" s="188"/>
      <c r="G695" s="194">
        <v>1.56</v>
      </c>
      <c r="H695" s="188"/>
      <c r="I695" s="188"/>
      <c r="J695" s="189">
        <v>1.56</v>
      </c>
      <c r="L695" s="53">
        <f t="shared" si="77"/>
        <v>1.56</v>
      </c>
    </row>
    <row r="696" spans="1:12" s="53" customFormat="1" ht="15" thickBot="1">
      <c r="A696" s="113">
        <v>65</v>
      </c>
      <c r="B696" s="188" t="s">
        <v>102</v>
      </c>
      <c r="C696" s="189">
        <v>156</v>
      </c>
      <c r="D696" s="188"/>
      <c r="E696" s="132"/>
      <c r="F696" s="188"/>
      <c r="G696" s="188">
        <v>5.53</v>
      </c>
      <c r="H696" s="188"/>
      <c r="I696" s="188"/>
      <c r="J696" s="189">
        <v>5.53</v>
      </c>
      <c r="L696" s="53">
        <f t="shared" si="77"/>
        <v>5.53</v>
      </c>
    </row>
    <row r="697" spans="1:12" s="53" customFormat="1" ht="15" thickBot="1">
      <c r="A697" s="113">
        <v>66</v>
      </c>
      <c r="B697" s="188" t="s">
        <v>1296</v>
      </c>
      <c r="C697" s="189" t="s">
        <v>1321</v>
      </c>
      <c r="D697" s="188"/>
      <c r="E697" s="132"/>
      <c r="F697" s="188">
        <v>6.02</v>
      </c>
      <c r="G697" s="188"/>
      <c r="H697" s="188"/>
      <c r="I697" s="188"/>
      <c r="J697" s="189">
        <v>6.02</v>
      </c>
      <c r="L697" s="53">
        <f t="shared" si="77"/>
        <v>6.02</v>
      </c>
    </row>
    <row r="698" spans="1:12" s="53" customFormat="1" ht="15" thickBot="1">
      <c r="A698" s="113">
        <v>67</v>
      </c>
      <c r="B698" s="188" t="s">
        <v>1322</v>
      </c>
      <c r="C698" s="189">
        <v>157</v>
      </c>
      <c r="D698" s="188"/>
      <c r="E698" s="132"/>
      <c r="F698" s="188">
        <v>11.21</v>
      </c>
      <c r="G698" s="188"/>
      <c r="H698" s="188"/>
      <c r="I698" s="188"/>
      <c r="J698" s="189">
        <v>11.21</v>
      </c>
      <c r="L698" s="53">
        <f t="shared" si="77"/>
        <v>11.21</v>
      </c>
    </row>
    <row r="699" spans="1:12" s="53" customFormat="1" ht="15" thickBot="1">
      <c r="A699" s="113">
        <v>68</v>
      </c>
      <c r="B699" s="188" t="s">
        <v>30</v>
      </c>
      <c r="C699" s="189" t="s">
        <v>1323</v>
      </c>
      <c r="D699" s="188"/>
      <c r="E699" s="132"/>
      <c r="F699" s="188">
        <v>12.2</v>
      </c>
      <c r="G699" s="188"/>
      <c r="H699" s="188"/>
      <c r="I699" s="188"/>
      <c r="J699" s="189">
        <v>12.2</v>
      </c>
      <c r="L699" s="53">
        <f t="shared" si="77"/>
        <v>12.2</v>
      </c>
    </row>
    <row r="700" spans="1:12" s="53" customFormat="1" ht="15" thickBot="1">
      <c r="A700" s="113">
        <v>69</v>
      </c>
      <c r="B700" s="188" t="s">
        <v>1324</v>
      </c>
      <c r="C700" s="189">
        <v>160</v>
      </c>
      <c r="D700" s="188"/>
      <c r="E700" s="132"/>
      <c r="F700" s="188">
        <v>17.68</v>
      </c>
      <c r="G700" s="188"/>
      <c r="H700" s="188"/>
      <c r="I700" s="188"/>
      <c r="J700" s="189">
        <v>17.68</v>
      </c>
      <c r="L700" s="53">
        <f t="shared" si="77"/>
        <v>17.68</v>
      </c>
    </row>
    <row r="701" spans="1:12" s="53" customFormat="1" ht="15" thickBot="1">
      <c r="A701" s="113">
        <v>70</v>
      </c>
      <c r="B701" s="188" t="s">
        <v>39</v>
      </c>
      <c r="C701" s="189" t="s">
        <v>1325</v>
      </c>
      <c r="D701" s="188"/>
      <c r="E701" s="132"/>
      <c r="F701" s="188">
        <v>5.42</v>
      </c>
      <c r="G701" s="188"/>
      <c r="H701" s="188"/>
      <c r="I701" s="188"/>
      <c r="J701" s="189">
        <v>5.42</v>
      </c>
      <c r="L701" s="53">
        <f t="shared" si="77"/>
        <v>5.42</v>
      </c>
    </row>
    <row r="702" spans="1:12" s="53" customFormat="1" ht="15" thickBot="1">
      <c r="A702" s="113">
        <v>71</v>
      </c>
      <c r="B702" s="188" t="s">
        <v>1326</v>
      </c>
      <c r="C702" s="189">
        <v>161</v>
      </c>
      <c r="D702" s="188"/>
      <c r="E702" s="132"/>
      <c r="F702" s="188"/>
      <c r="G702" s="195">
        <v>11.79</v>
      </c>
      <c r="H702" s="188"/>
      <c r="I702" s="188"/>
      <c r="J702" s="189">
        <v>11.79</v>
      </c>
      <c r="L702" s="53">
        <f t="shared" si="77"/>
        <v>11.79</v>
      </c>
    </row>
    <row r="703" spans="1:12" s="53" customFormat="1" ht="15" thickBot="1">
      <c r="A703" s="113">
        <v>72</v>
      </c>
      <c r="B703" s="188" t="s">
        <v>1339</v>
      </c>
      <c r="C703" s="189">
        <v>162</v>
      </c>
      <c r="D703" s="188"/>
      <c r="E703" s="132"/>
      <c r="F703" s="188"/>
      <c r="G703" s="195">
        <v>10.24</v>
      </c>
      <c r="H703" s="188"/>
      <c r="I703" s="188"/>
      <c r="J703" s="189">
        <v>10.24</v>
      </c>
      <c r="L703" s="53">
        <f t="shared" si="77"/>
        <v>10.24</v>
      </c>
    </row>
    <row r="704" spans="1:12" s="53" customFormat="1" ht="15" thickBot="1">
      <c r="A704" s="113">
        <v>73</v>
      </c>
      <c r="B704" s="188" t="s">
        <v>1328</v>
      </c>
      <c r="C704" s="189">
        <v>163</v>
      </c>
      <c r="D704" s="188"/>
      <c r="E704" s="132"/>
      <c r="F704" s="188"/>
      <c r="G704" s="188">
        <v>10.61</v>
      </c>
      <c r="H704" s="188"/>
      <c r="I704" s="188"/>
      <c r="J704" s="189">
        <v>10.61</v>
      </c>
      <c r="L704" s="53">
        <f t="shared" si="77"/>
        <v>10.61</v>
      </c>
    </row>
    <row r="705" spans="1:12" s="53" customFormat="1" ht="15" thickBot="1">
      <c r="A705" s="113">
        <v>74</v>
      </c>
      <c r="B705" s="188" t="s">
        <v>584</v>
      </c>
      <c r="C705" s="189">
        <v>164</v>
      </c>
      <c r="D705" s="188"/>
      <c r="E705" s="132"/>
      <c r="F705" s="188"/>
      <c r="G705" s="196">
        <v>48.9</v>
      </c>
      <c r="H705" s="188"/>
      <c r="I705" s="188"/>
      <c r="J705" s="189">
        <v>48.9</v>
      </c>
      <c r="L705" s="53">
        <f t="shared" si="77"/>
        <v>48.9</v>
      </c>
    </row>
    <row r="706" spans="1:12" ht="15" thickBot="1">
      <c r="A706" s="75"/>
      <c r="B706" s="101" t="s">
        <v>886</v>
      </c>
      <c r="C706" s="75"/>
      <c r="D706" s="134">
        <f ca="1">SUM(D632:D706)</f>
        <v>37.89</v>
      </c>
      <c r="E706" s="134">
        <f>SUM(E632:E705)</f>
        <v>96.77000000000001</v>
      </c>
      <c r="F706" s="134">
        <f>SUM(F632:F705)</f>
        <v>477.05999999999983</v>
      </c>
      <c r="G706" s="134">
        <f>SUM(G632:G705)</f>
        <v>328.69</v>
      </c>
      <c r="H706" s="134">
        <f>SUM(H632:H705)</f>
        <v>0</v>
      </c>
      <c r="I706" s="92">
        <v>0</v>
      </c>
      <c r="J706" s="198">
        <f ca="1">SUM(J632:J705)</f>
        <v>940.41</v>
      </c>
    </row>
    <row r="707" spans="1:12">
      <c r="A707" s="203" t="s">
        <v>999</v>
      </c>
      <c r="B707" s="203"/>
      <c r="C707" s="203"/>
      <c r="D707" s="203"/>
      <c r="E707" s="203"/>
      <c r="F707" s="203"/>
      <c r="G707" s="203"/>
      <c r="H707" s="109"/>
      <c r="I707" s="109"/>
      <c r="J707" s="93">
        <f ca="1">SUM(J632:J706)</f>
        <v>0</v>
      </c>
    </row>
    <row r="709" spans="1:12" s="53" customFormat="1"/>
    <row r="710" spans="1:12" s="53" customFormat="1">
      <c r="A710" s="53" t="s">
        <v>1276</v>
      </c>
    </row>
    <row r="711" spans="1:12" s="53" customFormat="1" ht="15" thickBot="1"/>
    <row r="712" spans="1:12" s="53" customFormat="1" ht="15" thickBot="1">
      <c r="A712" s="92" t="s">
        <v>303</v>
      </c>
      <c r="B712" s="93" t="s">
        <v>304</v>
      </c>
      <c r="C712" s="94" t="s">
        <v>962</v>
      </c>
      <c r="D712" s="93" t="s">
        <v>963</v>
      </c>
      <c r="E712" s="93" t="s">
        <v>964</v>
      </c>
      <c r="F712" s="93" t="s">
        <v>965</v>
      </c>
      <c r="G712" s="93" t="s">
        <v>966</v>
      </c>
      <c r="H712" s="93" t="s">
        <v>967</v>
      </c>
      <c r="I712" s="93" t="s">
        <v>968</v>
      </c>
      <c r="J712" s="93" t="s">
        <v>914</v>
      </c>
    </row>
    <row r="713" spans="1:12" s="53" customFormat="1" ht="15" thickBot="1">
      <c r="A713" s="102">
        <v>1</v>
      </c>
      <c r="B713" s="69" t="s">
        <v>390</v>
      </c>
      <c r="C713" s="96"/>
      <c r="D713" s="96"/>
      <c r="E713" s="96"/>
      <c r="F713" s="96"/>
      <c r="G713" s="96">
        <v>6.5</v>
      </c>
      <c r="H713" s="96"/>
      <c r="I713" s="96"/>
      <c r="J713" s="96">
        <v>6.5</v>
      </c>
    </row>
    <row r="714" spans="1:12" s="53" customFormat="1" ht="15" thickBot="1">
      <c r="A714" s="102">
        <v>2</v>
      </c>
      <c r="B714" s="69" t="s">
        <v>1075</v>
      </c>
      <c r="C714" s="96"/>
      <c r="D714" s="96"/>
      <c r="E714" s="96"/>
      <c r="F714" s="96"/>
      <c r="G714" s="96"/>
      <c r="H714" s="96">
        <v>168.76</v>
      </c>
      <c r="I714" s="96"/>
      <c r="J714" s="96">
        <v>168.76</v>
      </c>
    </row>
    <row r="715" spans="1:12" s="53" customFormat="1" ht="15" thickBot="1">
      <c r="A715" s="185"/>
      <c r="B715" s="186" t="s">
        <v>886</v>
      </c>
      <c r="C715" s="185"/>
      <c r="D715" s="134">
        <f ca="1">SUM(D713:D715)</f>
        <v>0</v>
      </c>
      <c r="E715" s="134">
        <f ca="1">SUM(E713:E715)</f>
        <v>0</v>
      </c>
      <c r="F715" s="134">
        <f ca="1">SUM(F713:F715)</f>
        <v>0</v>
      </c>
      <c r="G715" s="134">
        <f ca="1">SUM(G713:G715)</f>
        <v>6.5</v>
      </c>
      <c r="H715" s="134">
        <f ca="1">SUM(H713:H715)</f>
        <v>168.76</v>
      </c>
      <c r="I715" s="134">
        <f t="shared" ref="I715" ca="1" si="78">SUM(I713:I715)</f>
        <v>0</v>
      </c>
      <c r="J715" s="185"/>
    </row>
    <row r="716" spans="1:12" s="53" customFormat="1" ht="15" thickBot="1">
      <c r="A716" s="203" t="s">
        <v>999</v>
      </c>
      <c r="B716" s="203"/>
      <c r="C716" s="203"/>
      <c r="D716" s="203"/>
      <c r="E716" s="203"/>
      <c r="F716" s="203"/>
      <c r="G716" s="203"/>
      <c r="H716" s="109"/>
      <c r="I716" s="109"/>
      <c r="J716" s="93">
        <f>SUM(J713:J715)</f>
        <v>175.26</v>
      </c>
    </row>
    <row r="717" spans="1:12" s="53" customFormat="1"/>
    <row r="718" spans="1:12" s="53" customFormat="1"/>
    <row r="719" spans="1:12" s="53" customFormat="1"/>
    <row r="720" spans="1:12">
      <c r="A720" t="s">
        <v>1277</v>
      </c>
    </row>
    <row r="722" spans="1:12">
      <c r="A722" s="92" t="s">
        <v>303</v>
      </c>
      <c r="B722" s="93" t="s">
        <v>304</v>
      </c>
      <c r="C722" s="94" t="s">
        <v>962</v>
      </c>
      <c r="D722" s="93" t="s">
        <v>963</v>
      </c>
      <c r="E722" s="93" t="s">
        <v>964</v>
      </c>
      <c r="F722" s="93" t="s">
        <v>965</v>
      </c>
      <c r="G722" s="93" t="s">
        <v>966</v>
      </c>
      <c r="H722" s="93" t="s">
        <v>967</v>
      </c>
      <c r="I722" s="93" t="s">
        <v>968</v>
      </c>
      <c r="J722" s="93" t="s">
        <v>914</v>
      </c>
    </row>
    <row r="723" spans="1:12">
      <c r="A723" s="102">
        <v>1</v>
      </c>
      <c r="B723" s="69" t="s">
        <v>81</v>
      </c>
      <c r="C723" s="96"/>
      <c r="D723" s="96"/>
      <c r="E723" s="96"/>
      <c r="F723" s="96"/>
      <c r="G723" s="96">
        <f>J723</f>
        <v>9.36</v>
      </c>
      <c r="H723" s="96"/>
      <c r="I723" s="96"/>
      <c r="J723" s="96">
        <v>9.36</v>
      </c>
      <c r="L723">
        <f>J723</f>
        <v>9.36</v>
      </c>
    </row>
    <row r="724" spans="1:12">
      <c r="A724" s="102">
        <v>2</v>
      </c>
      <c r="B724" s="69" t="s">
        <v>563</v>
      </c>
      <c r="C724" s="96"/>
      <c r="D724" s="96"/>
      <c r="E724" s="96"/>
      <c r="F724" s="96"/>
      <c r="G724" s="96">
        <f>J724</f>
        <v>17.64</v>
      </c>
      <c r="H724" s="96"/>
      <c r="I724" s="96"/>
      <c r="J724" s="96">
        <v>17.64</v>
      </c>
      <c r="L724">
        <f>J724</f>
        <v>17.64</v>
      </c>
    </row>
    <row r="725" spans="1:12">
      <c r="A725" s="102">
        <v>3</v>
      </c>
      <c r="B725" s="111" t="s">
        <v>565</v>
      </c>
      <c r="C725" s="112"/>
      <c r="D725" s="112"/>
      <c r="E725" s="112"/>
      <c r="F725" s="112"/>
      <c r="G725" s="112">
        <f>J725</f>
        <v>10.23</v>
      </c>
      <c r="H725" s="112"/>
      <c r="I725" s="112"/>
      <c r="J725" s="112">
        <v>10.23</v>
      </c>
    </row>
    <row r="726" spans="1:12">
      <c r="A726" s="102">
        <v>4</v>
      </c>
      <c r="B726" s="136" t="s">
        <v>567</v>
      </c>
      <c r="C726" s="74"/>
      <c r="D726" s="115"/>
      <c r="E726" s="115"/>
      <c r="F726" s="115"/>
      <c r="G726" s="115">
        <f>J726</f>
        <v>10.84</v>
      </c>
      <c r="H726" s="115"/>
      <c r="I726" s="115"/>
      <c r="J726" s="115">
        <v>10.84</v>
      </c>
    </row>
    <row r="727" spans="1:12">
      <c r="A727" s="102">
        <v>5</v>
      </c>
      <c r="B727" s="75" t="s">
        <v>87</v>
      </c>
      <c r="C727" s="73"/>
      <c r="D727" s="73"/>
      <c r="E727" s="73"/>
      <c r="F727" s="73"/>
      <c r="G727" s="73"/>
      <c r="H727" s="73">
        <f>J727</f>
        <v>118.61</v>
      </c>
      <c r="I727" s="73"/>
      <c r="J727" s="73">
        <v>118.61</v>
      </c>
      <c r="L727">
        <f>J727</f>
        <v>118.61</v>
      </c>
    </row>
    <row r="728" spans="1:12">
      <c r="A728" s="102">
        <v>6</v>
      </c>
      <c r="B728" s="69" t="s">
        <v>570</v>
      </c>
      <c r="C728" s="96"/>
      <c r="D728" s="96"/>
      <c r="E728" s="96"/>
      <c r="F728" s="96"/>
      <c r="G728" s="96">
        <f>J728</f>
        <v>9.7799999999999994</v>
      </c>
      <c r="H728" s="96"/>
      <c r="I728" s="96"/>
      <c r="J728" s="96">
        <v>9.7799999999999994</v>
      </c>
      <c r="L728">
        <f>J728</f>
        <v>9.7799999999999994</v>
      </c>
    </row>
    <row r="729" spans="1:12">
      <c r="A729" s="102">
        <v>7</v>
      </c>
      <c r="B729" s="69" t="s">
        <v>430</v>
      </c>
      <c r="C729" s="96"/>
      <c r="D729" s="96"/>
      <c r="E729" s="96"/>
      <c r="F729" s="96"/>
      <c r="G729" s="96">
        <f>J729</f>
        <v>8.2799999999999994</v>
      </c>
      <c r="H729" s="96"/>
      <c r="I729" s="96"/>
      <c r="J729" s="96">
        <v>8.2799999999999994</v>
      </c>
    </row>
    <row r="730" spans="1:12">
      <c r="A730" s="102">
        <v>8</v>
      </c>
      <c r="B730" s="69" t="s">
        <v>7</v>
      </c>
      <c r="C730" s="96"/>
      <c r="D730" s="96"/>
      <c r="E730" s="96"/>
      <c r="F730" s="96">
        <f>J730</f>
        <v>15.09</v>
      </c>
      <c r="G730" s="96"/>
      <c r="H730" s="96"/>
      <c r="I730" s="96"/>
      <c r="J730" s="96">
        <v>15.09</v>
      </c>
    </row>
    <row r="731" spans="1:12">
      <c r="A731" s="102">
        <v>9</v>
      </c>
      <c r="B731" s="69" t="s">
        <v>574</v>
      </c>
      <c r="C731" s="96"/>
      <c r="D731" s="96"/>
      <c r="E731" s="96"/>
      <c r="F731" s="96">
        <f>J731</f>
        <v>11.51</v>
      </c>
      <c r="G731" s="96"/>
      <c r="H731" s="96"/>
      <c r="I731" s="96"/>
      <c r="J731" s="96">
        <v>11.51</v>
      </c>
      <c r="L731">
        <f>J731</f>
        <v>11.51</v>
      </c>
    </row>
    <row r="732" spans="1:12">
      <c r="A732" s="102">
        <v>10</v>
      </c>
      <c r="B732" s="69" t="s">
        <v>30</v>
      </c>
      <c r="C732" s="96"/>
      <c r="D732" s="96"/>
      <c r="E732" s="96"/>
      <c r="F732" s="96">
        <f>J732</f>
        <v>11.43</v>
      </c>
      <c r="G732" s="96"/>
      <c r="H732" s="96"/>
      <c r="I732" s="96"/>
      <c r="J732" s="96">
        <v>11.43</v>
      </c>
      <c r="L732">
        <f>J732</f>
        <v>11.43</v>
      </c>
    </row>
    <row r="733" spans="1:12">
      <c r="A733" s="102">
        <v>11</v>
      </c>
      <c r="B733" s="69" t="s">
        <v>577</v>
      </c>
      <c r="C733" s="96"/>
      <c r="D733" s="96"/>
      <c r="E733" s="96"/>
      <c r="F733" s="96"/>
      <c r="G733" s="96">
        <f>J733</f>
        <v>12.9</v>
      </c>
      <c r="H733" s="96"/>
      <c r="I733" s="96"/>
      <c r="J733" s="96">
        <v>12.9</v>
      </c>
    </row>
    <row r="734" spans="1:12">
      <c r="A734" s="102">
        <v>12</v>
      </c>
      <c r="B734" s="69" t="s">
        <v>516</v>
      </c>
      <c r="C734" s="96"/>
      <c r="D734" s="96"/>
      <c r="E734" s="96"/>
      <c r="F734" s="96"/>
      <c r="G734" s="96"/>
      <c r="H734" s="96">
        <f>J734</f>
        <v>20.92</v>
      </c>
      <c r="I734" s="96"/>
      <c r="J734" s="96">
        <v>20.92</v>
      </c>
    </row>
    <row r="735" spans="1:12">
      <c r="A735" s="77"/>
      <c r="B735" s="126" t="s">
        <v>886</v>
      </c>
      <c r="C735" s="111"/>
      <c r="D735" s="127"/>
      <c r="E735" s="127"/>
      <c r="F735" s="127">
        <f>SUM(F723:F734)</f>
        <v>38.03</v>
      </c>
      <c r="G735" s="127">
        <f>SUM(G723:G734)</f>
        <v>79.030000000000015</v>
      </c>
      <c r="H735" s="127">
        <f>SUM(H723:H734)</f>
        <v>139.53</v>
      </c>
      <c r="I735" s="127"/>
      <c r="J735" s="114"/>
    </row>
    <row r="736" spans="1:12">
      <c r="A736" s="203" t="s">
        <v>1000</v>
      </c>
      <c r="B736" s="203"/>
      <c r="C736" s="203"/>
      <c r="D736" s="203"/>
      <c r="E736" s="203"/>
      <c r="F736" s="203"/>
      <c r="G736" s="203"/>
      <c r="H736" s="109"/>
      <c r="I736" s="109"/>
      <c r="J736" s="93">
        <f>SUM(J723:J735)</f>
        <v>256.59000000000003</v>
      </c>
    </row>
    <row r="738" spans="1:10">
      <c r="B738" t="s">
        <v>1041</v>
      </c>
    </row>
    <row r="740" spans="1:10">
      <c r="A740" t="s">
        <v>1001</v>
      </c>
    </row>
    <row r="742" spans="1:10">
      <c r="A742" s="92" t="s">
        <v>303</v>
      </c>
      <c r="B742" s="93" t="s">
        <v>304</v>
      </c>
      <c r="C742" s="94" t="s">
        <v>962</v>
      </c>
      <c r="D742" s="93" t="s">
        <v>963</v>
      </c>
      <c r="E742" s="93" t="s">
        <v>964</v>
      </c>
      <c r="F742" s="93" t="s">
        <v>965</v>
      </c>
      <c r="G742" s="93" t="s">
        <v>966</v>
      </c>
      <c r="H742" s="93" t="s">
        <v>967</v>
      </c>
      <c r="I742" s="93" t="s">
        <v>968</v>
      </c>
      <c r="J742" s="93" t="s">
        <v>914</v>
      </c>
    </row>
    <row r="743" spans="1:10">
      <c r="A743" s="102">
        <v>1</v>
      </c>
      <c r="B743" s="69" t="s">
        <v>655</v>
      </c>
      <c r="C743" s="96" t="s">
        <v>654</v>
      </c>
      <c r="D743" s="96"/>
      <c r="E743" s="96"/>
      <c r="F743" s="96"/>
      <c r="G743" s="96"/>
      <c r="H743" s="96"/>
      <c r="I743" s="96">
        <f>J743</f>
        <v>71.540000000000006</v>
      </c>
      <c r="J743" s="96">
        <v>71.540000000000006</v>
      </c>
    </row>
    <row r="744" spans="1:10">
      <c r="A744" s="102">
        <v>2</v>
      </c>
      <c r="B744" s="69" t="s">
        <v>657</v>
      </c>
      <c r="C744" s="96" t="s">
        <v>656</v>
      </c>
      <c r="D744" s="96"/>
      <c r="E744" s="96"/>
      <c r="F744" s="96"/>
      <c r="G744" s="96">
        <f t="shared" ref="G744:G752" si="79">J744</f>
        <v>19.440000000000001</v>
      </c>
      <c r="H744" s="96"/>
      <c r="I744" s="96"/>
      <c r="J744" s="96">
        <v>19.440000000000001</v>
      </c>
    </row>
    <row r="745" spans="1:10">
      <c r="A745" s="102">
        <v>3</v>
      </c>
      <c r="B745" s="69" t="s">
        <v>659</v>
      </c>
      <c r="C745" s="96" t="s">
        <v>658</v>
      </c>
      <c r="D745" s="96"/>
      <c r="E745" s="96"/>
      <c r="F745" s="96"/>
      <c r="G745" s="96">
        <f t="shared" si="79"/>
        <v>9.3000000000000007</v>
      </c>
      <c r="H745" s="96"/>
      <c r="I745" s="96"/>
      <c r="J745" s="96">
        <v>9.3000000000000007</v>
      </c>
    </row>
    <row r="746" spans="1:10">
      <c r="A746" s="102">
        <v>4</v>
      </c>
      <c r="B746" s="111" t="s">
        <v>661</v>
      </c>
      <c r="C746" s="112" t="s">
        <v>660</v>
      </c>
      <c r="D746" s="112"/>
      <c r="E746" s="112"/>
      <c r="F746" s="112"/>
      <c r="G746" s="112">
        <f t="shared" si="79"/>
        <v>17.77</v>
      </c>
      <c r="H746" s="112"/>
      <c r="I746" s="112"/>
      <c r="J746" s="112">
        <v>17.77</v>
      </c>
    </row>
    <row r="747" spans="1:10">
      <c r="A747" s="102">
        <v>5</v>
      </c>
      <c r="B747" s="136" t="s">
        <v>663</v>
      </c>
      <c r="C747" s="74" t="s">
        <v>662</v>
      </c>
      <c r="D747" s="115"/>
      <c r="E747" s="115"/>
      <c r="F747" s="115"/>
      <c r="G747" s="115">
        <f t="shared" si="79"/>
        <v>9.24</v>
      </c>
      <c r="H747" s="115"/>
      <c r="I747" s="115"/>
      <c r="J747" s="115">
        <v>9.24</v>
      </c>
    </row>
    <row r="748" spans="1:10">
      <c r="A748" s="102">
        <v>6</v>
      </c>
      <c r="B748" s="75" t="s">
        <v>665</v>
      </c>
      <c r="C748" s="73" t="s">
        <v>664</v>
      </c>
      <c r="D748" s="73"/>
      <c r="E748" s="73"/>
      <c r="F748" s="73"/>
      <c r="G748" s="135">
        <f t="shared" si="79"/>
        <v>7.42</v>
      </c>
      <c r="H748" s="73"/>
      <c r="I748" s="73"/>
      <c r="J748" s="73">
        <v>7.42</v>
      </c>
    </row>
    <row r="749" spans="1:10">
      <c r="A749" s="102">
        <v>8</v>
      </c>
      <c r="B749" s="69" t="s">
        <v>669</v>
      </c>
      <c r="C749" s="96" t="s">
        <v>668</v>
      </c>
      <c r="D749" s="96"/>
      <c r="E749" s="96"/>
      <c r="F749" s="96"/>
      <c r="G749" s="96">
        <f t="shared" si="79"/>
        <v>4.76</v>
      </c>
      <c r="H749" s="96"/>
      <c r="I749" s="96"/>
      <c r="J749" s="96">
        <v>4.76</v>
      </c>
    </row>
    <row r="750" spans="1:10">
      <c r="A750" s="102">
        <v>9</v>
      </c>
      <c r="B750" s="69" t="s">
        <v>671</v>
      </c>
      <c r="C750" s="96" t="s">
        <v>670</v>
      </c>
      <c r="D750" s="96"/>
      <c r="E750" s="96"/>
      <c r="F750" s="96"/>
      <c r="G750" s="103">
        <f t="shared" si="79"/>
        <v>15.34</v>
      </c>
      <c r="H750" s="96"/>
      <c r="I750" s="96"/>
      <c r="J750" s="96">
        <v>15.34</v>
      </c>
    </row>
    <row r="751" spans="1:10">
      <c r="A751" s="102">
        <v>10</v>
      </c>
      <c r="B751" s="69" t="s">
        <v>673</v>
      </c>
      <c r="C751" s="96" t="s">
        <v>672</v>
      </c>
      <c r="D751" s="96"/>
      <c r="E751" s="96"/>
      <c r="F751" s="96"/>
      <c r="G751" s="103">
        <f t="shared" si="79"/>
        <v>18.62</v>
      </c>
      <c r="H751" s="96"/>
      <c r="I751" s="96"/>
      <c r="J751" s="96">
        <v>18.62</v>
      </c>
    </row>
    <row r="752" spans="1:10">
      <c r="A752" s="102">
        <v>11</v>
      </c>
      <c r="B752" s="69" t="s">
        <v>675</v>
      </c>
      <c r="C752" s="96" t="s">
        <v>674</v>
      </c>
      <c r="D752" s="96"/>
      <c r="E752" s="96"/>
      <c r="F752" s="96"/>
      <c r="G752" s="103">
        <f t="shared" si="79"/>
        <v>17.920000000000002</v>
      </c>
      <c r="H752" s="96"/>
      <c r="I752" s="96"/>
      <c r="J752" s="96">
        <v>17.920000000000002</v>
      </c>
    </row>
    <row r="753" spans="1:12">
      <c r="A753" s="102">
        <v>12</v>
      </c>
      <c r="B753" s="69" t="s">
        <v>677</v>
      </c>
      <c r="C753" s="96" t="s">
        <v>676</v>
      </c>
      <c r="D753" s="96"/>
      <c r="E753" s="96"/>
      <c r="F753" s="96"/>
      <c r="G753" s="96"/>
      <c r="H753" s="96"/>
      <c r="I753" s="96">
        <f>J753</f>
        <v>8.2200000000000006</v>
      </c>
      <c r="J753" s="96">
        <v>8.2200000000000006</v>
      </c>
    </row>
    <row r="754" spans="1:12">
      <c r="A754" s="102">
        <v>13</v>
      </c>
      <c r="B754" s="69" t="s">
        <v>679</v>
      </c>
      <c r="C754" s="96" t="s">
        <v>678</v>
      </c>
      <c r="D754" s="96"/>
      <c r="E754" s="96"/>
      <c r="F754" s="96"/>
      <c r="G754" s="103">
        <f>J754</f>
        <v>8.6</v>
      </c>
      <c r="H754" s="96"/>
      <c r="I754" s="96"/>
      <c r="J754" s="96">
        <v>8.6</v>
      </c>
    </row>
    <row r="755" spans="1:12">
      <c r="A755" s="102">
        <v>14</v>
      </c>
      <c r="B755" s="69" t="s">
        <v>681</v>
      </c>
      <c r="C755" s="96" t="s">
        <v>680</v>
      </c>
      <c r="D755" s="96"/>
      <c r="E755" s="96"/>
      <c r="F755" s="96"/>
      <c r="G755" s="142"/>
      <c r="H755" s="96"/>
      <c r="I755" s="96">
        <v>30.8</v>
      </c>
      <c r="J755" s="96">
        <v>30.8</v>
      </c>
    </row>
    <row r="756" spans="1:12">
      <c r="A756" s="77"/>
      <c r="B756" s="126" t="s">
        <v>886</v>
      </c>
      <c r="C756" s="111"/>
      <c r="D756" s="127"/>
      <c r="E756" s="127"/>
      <c r="F756" s="127">
        <f>SUM(F743:F755)</f>
        <v>0</v>
      </c>
      <c r="G756" s="127">
        <f>SUM(G743:G755)</f>
        <v>128.41000000000003</v>
      </c>
      <c r="H756" s="127"/>
      <c r="I756" s="127">
        <f>SUM(I743:I755)</f>
        <v>110.56</v>
      </c>
      <c r="J756" s="114"/>
    </row>
    <row r="757" spans="1:12">
      <c r="A757" s="203" t="s">
        <v>1002</v>
      </c>
      <c r="B757" s="203"/>
      <c r="C757" s="203"/>
      <c r="D757" s="203"/>
      <c r="E757" s="203"/>
      <c r="F757" s="203"/>
      <c r="G757" s="203"/>
      <c r="H757" s="109"/>
      <c r="I757" s="109"/>
      <c r="J757" s="93">
        <f>SUM(J743:J756)</f>
        <v>238.96999999999997</v>
      </c>
    </row>
    <row r="760" spans="1:12" hidden="1">
      <c r="A760" t="s">
        <v>1003</v>
      </c>
    </row>
    <row r="761" spans="1:12" ht="15" thickBot="1"/>
    <row r="762" spans="1:12" ht="15" thickBot="1">
      <c r="A762" s="92" t="s">
        <v>303</v>
      </c>
      <c r="B762" s="93" t="s">
        <v>304</v>
      </c>
      <c r="C762" s="94" t="s">
        <v>962</v>
      </c>
      <c r="D762" s="93" t="s">
        <v>963</v>
      </c>
      <c r="E762" s="93" t="s">
        <v>964</v>
      </c>
      <c r="F762" s="93" t="s">
        <v>965</v>
      </c>
      <c r="G762" s="93" t="s">
        <v>966</v>
      </c>
      <c r="H762" s="93" t="s">
        <v>967</v>
      </c>
      <c r="I762" s="93" t="s">
        <v>968</v>
      </c>
      <c r="J762" s="93" t="s">
        <v>914</v>
      </c>
    </row>
    <row r="763" spans="1:12">
      <c r="A763" s="102">
        <v>1</v>
      </c>
      <c r="B763" s="69" t="s">
        <v>690</v>
      </c>
      <c r="C763" s="96">
        <v>101</v>
      </c>
      <c r="D763" s="96"/>
      <c r="E763" s="96"/>
      <c r="F763" s="96"/>
      <c r="G763" s="96"/>
      <c r="H763" s="96"/>
      <c r="I763" s="96">
        <f>J763</f>
        <v>26.26</v>
      </c>
      <c r="J763" s="96">
        <v>26.26</v>
      </c>
    </row>
    <row r="764" spans="1:12">
      <c r="A764" s="102">
        <v>2</v>
      </c>
      <c r="B764" s="69" t="s">
        <v>691</v>
      </c>
      <c r="C764" s="96">
        <v>102</v>
      </c>
      <c r="D764" s="96"/>
      <c r="E764" s="96"/>
      <c r="F764" s="96"/>
      <c r="G764" s="96"/>
      <c r="H764" s="96"/>
      <c r="I764" s="96">
        <f>J764</f>
        <v>69.459999999999994</v>
      </c>
      <c r="J764" s="96">
        <v>69.459999999999994</v>
      </c>
      <c r="L764">
        <f>J764</f>
        <v>69.459999999999994</v>
      </c>
    </row>
    <row r="765" spans="1:12">
      <c r="A765" s="102">
        <v>3</v>
      </c>
      <c r="B765" s="69" t="s">
        <v>692</v>
      </c>
      <c r="C765" s="96">
        <v>103</v>
      </c>
      <c r="D765" s="96"/>
      <c r="E765" s="96"/>
      <c r="F765" s="96"/>
      <c r="G765" s="97">
        <f>J765</f>
        <v>15.68</v>
      </c>
      <c r="H765" s="96"/>
      <c r="I765" s="96"/>
      <c r="J765" s="96">
        <v>15.68</v>
      </c>
      <c r="L765">
        <f>J765</f>
        <v>15.68</v>
      </c>
    </row>
    <row r="766" spans="1:12">
      <c r="A766" s="102">
        <v>4</v>
      </c>
      <c r="B766" s="69" t="s">
        <v>693</v>
      </c>
      <c r="C766" s="96">
        <v>104</v>
      </c>
      <c r="D766" s="96"/>
      <c r="E766" s="96"/>
      <c r="F766" s="96"/>
      <c r="G766" s="97">
        <f>J766</f>
        <v>16.920000000000002</v>
      </c>
      <c r="H766" s="96"/>
      <c r="I766" s="96"/>
      <c r="J766" s="96">
        <v>16.920000000000002</v>
      </c>
    </row>
    <row r="767" spans="1:12">
      <c r="A767" s="92">
        <v>5</v>
      </c>
      <c r="B767" s="75" t="s">
        <v>694</v>
      </c>
      <c r="C767" s="73">
        <v>105</v>
      </c>
      <c r="D767" s="73"/>
      <c r="E767" s="73"/>
      <c r="F767" s="73">
        <f>J767</f>
        <v>5.33</v>
      </c>
      <c r="G767" s="73"/>
      <c r="H767" s="73"/>
      <c r="I767" s="73"/>
      <c r="J767" s="73">
        <v>5.33</v>
      </c>
    </row>
    <row r="768" spans="1:12">
      <c r="A768" s="92">
        <v>6</v>
      </c>
      <c r="B768" s="75" t="s">
        <v>695</v>
      </c>
      <c r="C768" s="73">
        <v>106</v>
      </c>
      <c r="D768" s="73"/>
      <c r="E768" s="73"/>
      <c r="F768" s="73"/>
      <c r="G768" s="100">
        <f>J768</f>
        <v>15.66</v>
      </c>
      <c r="H768" s="73"/>
      <c r="I768" s="73"/>
      <c r="J768" s="73">
        <v>15.66</v>
      </c>
    </row>
    <row r="769" spans="1:12">
      <c r="A769" s="92">
        <v>7</v>
      </c>
      <c r="B769" s="75" t="s">
        <v>694</v>
      </c>
      <c r="C769" s="73">
        <v>107</v>
      </c>
      <c r="D769" s="73"/>
      <c r="E769" s="73"/>
      <c r="F769" s="73">
        <f>J769</f>
        <v>5.23</v>
      </c>
      <c r="G769" s="73"/>
      <c r="H769" s="73"/>
      <c r="I769" s="73"/>
      <c r="J769" s="73">
        <v>5.23</v>
      </c>
    </row>
    <row r="770" spans="1:12">
      <c r="A770" s="92">
        <v>8</v>
      </c>
      <c r="B770" s="75" t="s">
        <v>696</v>
      </c>
      <c r="C770" s="73">
        <v>108</v>
      </c>
      <c r="D770" s="73"/>
      <c r="E770" s="73"/>
      <c r="F770" s="73"/>
      <c r="G770" s="100">
        <f>J770</f>
        <v>8.2100000000000009</v>
      </c>
      <c r="H770" s="73"/>
      <c r="I770" s="73"/>
      <c r="J770" s="73">
        <v>8.2100000000000009</v>
      </c>
      <c r="L770">
        <f>J770</f>
        <v>8.2100000000000009</v>
      </c>
    </row>
    <row r="771" spans="1:12">
      <c r="A771" s="92">
        <v>9</v>
      </c>
      <c r="B771" s="75" t="s">
        <v>697</v>
      </c>
      <c r="C771" s="73">
        <v>109</v>
      </c>
      <c r="D771" s="73"/>
      <c r="E771" s="73"/>
      <c r="F771" s="73"/>
      <c r="G771" s="100">
        <f>J771</f>
        <v>4.3899999999999997</v>
      </c>
      <c r="H771" s="73"/>
      <c r="I771" s="73"/>
      <c r="J771" s="73">
        <v>4.3899999999999997</v>
      </c>
    </row>
    <row r="772" spans="1:12">
      <c r="A772" s="92">
        <v>10</v>
      </c>
      <c r="B772" s="75" t="s">
        <v>698</v>
      </c>
      <c r="C772" s="73">
        <v>110</v>
      </c>
      <c r="D772" s="73"/>
      <c r="E772" s="73"/>
      <c r="F772" s="73"/>
      <c r="G772" s="100">
        <f>J772</f>
        <v>8.59</v>
      </c>
      <c r="H772" s="73"/>
      <c r="I772" s="73"/>
      <c r="J772" s="73">
        <v>8.59</v>
      </c>
      <c r="L772">
        <f t="shared" ref="L772:L779" si="80">J772</f>
        <v>8.59</v>
      </c>
    </row>
    <row r="773" spans="1:12">
      <c r="A773" s="92">
        <v>11</v>
      </c>
      <c r="B773" s="75" t="s">
        <v>699</v>
      </c>
      <c r="C773" s="73">
        <v>111</v>
      </c>
      <c r="D773" s="73"/>
      <c r="E773" s="73"/>
      <c r="F773" s="73"/>
      <c r="G773" s="100">
        <f>J773</f>
        <v>14.6</v>
      </c>
      <c r="H773" s="73"/>
      <c r="I773" s="73"/>
      <c r="J773" s="73">
        <v>14.6</v>
      </c>
      <c r="L773">
        <f t="shared" si="80"/>
        <v>14.6</v>
      </c>
    </row>
    <row r="774" spans="1:12">
      <c r="A774" s="92">
        <v>12</v>
      </c>
      <c r="B774" s="75" t="s">
        <v>700</v>
      </c>
      <c r="C774" s="73">
        <v>112</v>
      </c>
      <c r="D774" s="73"/>
      <c r="E774" s="73"/>
      <c r="F774" s="73"/>
      <c r="G774" s="100">
        <f>J774</f>
        <v>19.7</v>
      </c>
      <c r="H774" s="73"/>
      <c r="I774" s="73"/>
      <c r="J774" s="73">
        <v>19.7</v>
      </c>
      <c r="L774">
        <f t="shared" si="80"/>
        <v>19.7</v>
      </c>
    </row>
    <row r="775" spans="1:12">
      <c r="A775" s="92">
        <v>13</v>
      </c>
      <c r="B775" s="75" t="s">
        <v>702</v>
      </c>
      <c r="C775" s="73" t="s">
        <v>701</v>
      </c>
      <c r="D775" s="73"/>
      <c r="E775" s="73"/>
      <c r="F775" s="100">
        <f>J775</f>
        <v>6.3</v>
      </c>
      <c r="G775" s="73"/>
      <c r="H775" s="73"/>
      <c r="I775" s="73"/>
      <c r="J775" s="73">
        <v>6.3</v>
      </c>
      <c r="L775">
        <f t="shared" si="80"/>
        <v>6.3</v>
      </c>
    </row>
    <row r="776" spans="1:12">
      <c r="A776" s="92">
        <v>14</v>
      </c>
      <c r="B776" s="75" t="s">
        <v>704</v>
      </c>
      <c r="C776" s="73" t="s">
        <v>703</v>
      </c>
      <c r="D776" s="73"/>
      <c r="E776" s="73"/>
      <c r="F776" s="100">
        <f>J776</f>
        <v>6.34</v>
      </c>
      <c r="G776" s="73"/>
      <c r="H776" s="73"/>
      <c r="I776" s="73"/>
      <c r="J776" s="73">
        <v>6.34</v>
      </c>
      <c r="L776">
        <f t="shared" si="80"/>
        <v>6.34</v>
      </c>
    </row>
    <row r="777" spans="1:12">
      <c r="A777" s="92">
        <v>15</v>
      </c>
      <c r="B777" s="75" t="s">
        <v>706</v>
      </c>
      <c r="C777" s="73" t="s">
        <v>705</v>
      </c>
      <c r="D777" s="73"/>
      <c r="E777" s="73"/>
      <c r="F777" s="100">
        <f>J777</f>
        <v>7.16</v>
      </c>
      <c r="G777" s="73"/>
      <c r="H777" s="73"/>
      <c r="I777" s="73"/>
      <c r="J777" s="73">
        <v>7.16</v>
      </c>
      <c r="L777">
        <f t="shared" si="80"/>
        <v>7.16</v>
      </c>
    </row>
    <row r="778" spans="1:12">
      <c r="A778" s="92">
        <v>16</v>
      </c>
      <c r="B778" s="75" t="s">
        <v>708</v>
      </c>
      <c r="C778" s="73" t="s">
        <v>707</v>
      </c>
      <c r="D778" s="73"/>
      <c r="E778" s="73"/>
      <c r="F778" s="100">
        <f>J778</f>
        <v>8.93</v>
      </c>
      <c r="G778" s="73"/>
      <c r="H778" s="73"/>
      <c r="I778" s="73"/>
      <c r="J778" s="73">
        <v>8.93</v>
      </c>
      <c r="L778">
        <f t="shared" si="80"/>
        <v>8.93</v>
      </c>
    </row>
    <row r="779" spans="1:12">
      <c r="A779" s="92">
        <v>17</v>
      </c>
      <c r="B779" s="75" t="s">
        <v>710</v>
      </c>
      <c r="C779" s="73" t="s">
        <v>709</v>
      </c>
      <c r="D779" s="73"/>
      <c r="E779" s="73"/>
      <c r="F779" s="100">
        <f>J779</f>
        <v>6.42</v>
      </c>
      <c r="G779" s="73"/>
      <c r="H779" s="73"/>
      <c r="I779" s="73"/>
      <c r="J779" s="73">
        <v>6.42</v>
      </c>
      <c r="L779">
        <f t="shared" si="80"/>
        <v>6.42</v>
      </c>
    </row>
    <row r="780" spans="1:12">
      <c r="A780" s="92">
        <v>18</v>
      </c>
      <c r="B780" s="75" t="s">
        <v>711</v>
      </c>
      <c r="C780" s="73">
        <v>113</v>
      </c>
      <c r="D780" s="73"/>
      <c r="E780" s="73"/>
      <c r="F780" s="73"/>
      <c r="G780" s="135">
        <f>J780</f>
        <v>1.98</v>
      </c>
      <c r="H780" s="73"/>
      <c r="I780" s="73"/>
      <c r="J780" s="73">
        <v>1.98</v>
      </c>
    </row>
    <row r="781" spans="1:12">
      <c r="A781" s="92">
        <v>19</v>
      </c>
      <c r="B781" s="75" t="s">
        <v>712</v>
      </c>
      <c r="C781" s="73">
        <v>114</v>
      </c>
      <c r="D781" s="73"/>
      <c r="E781" s="73"/>
      <c r="F781" s="100">
        <f>J781</f>
        <v>7.71</v>
      </c>
      <c r="G781" s="73"/>
      <c r="H781" s="73"/>
      <c r="I781" s="73"/>
      <c r="J781" s="73">
        <v>7.71</v>
      </c>
    </row>
    <row r="782" spans="1:12">
      <c r="A782" s="92">
        <v>20</v>
      </c>
      <c r="B782" s="75" t="s">
        <v>713</v>
      </c>
      <c r="C782" s="73">
        <v>115</v>
      </c>
      <c r="D782" s="73"/>
      <c r="E782" s="73"/>
      <c r="F782" s="73"/>
      <c r="G782" s="73"/>
      <c r="H782" s="73"/>
      <c r="I782" s="73">
        <f>J782</f>
        <v>12.65</v>
      </c>
      <c r="J782" s="73">
        <v>12.65</v>
      </c>
    </row>
    <row r="783" spans="1:12">
      <c r="A783" s="92">
        <v>21</v>
      </c>
      <c r="B783" s="75" t="s">
        <v>714</v>
      </c>
      <c r="C783" s="73">
        <v>116</v>
      </c>
      <c r="D783" s="73"/>
      <c r="E783" s="73"/>
      <c r="F783" s="100">
        <f t="shared" ref="F783:F788" si="81">J783</f>
        <v>86.11</v>
      </c>
      <c r="G783" s="73"/>
      <c r="H783" s="73"/>
      <c r="I783" s="73"/>
      <c r="J783" s="73">
        <v>86.11</v>
      </c>
      <c r="L783">
        <f>J783</f>
        <v>86.11</v>
      </c>
    </row>
    <row r="784" spans="1:12">
      <c r="A784" s="92">
        <v>22</v>
      </c>
      <c r="B784" s="75" t="s">
        <v>715</v>
      </c>
      <c r="C784" s="73">
        <v>117</v>
      </c>
      <c r="D784" s="73"/>
      <c r="E784" s="73"/>
      <c r="F784" s="100">
        <f t="shared" si="81"/>
        <v>40.76</v>
      </c>
      <c r="G784" s="73"/>
      <c r="H784" s="73"/>
      <c r="I784" s="73"/>
      <c r="J784" s="73">
        <v>40.76</v>
      </c>
      <c r="L784">
        <f>J784</f>
        <v>40.76</v>
      </c>
    </row>
    <row r="785" spans="1:12">
      <c r="A785" s="92">
        <v>23</v>
      </c>
      <c r="B785" s="75" t="s">
        <v>716</v>
      </c>
      <c r="C785" s="73">
        <v>118</v>
      </c>
      <c r="D785" s="73"/>
      <c r="E785" s="73"/>
      <c r="F785" s="100">
        <f t="shared" si="81"/>
        <v>10.220000000000001</v>
      </c>
      <c r="G785" s="73"/>
      <c r="H785" s="73"/>
      <c r="I785" s="73"/>
      <c r="J785" s="73">
        <v>10.220000000000001</v>
      </c>
      <c r="L785">
        <f>J785</f>
        <v>10.220000000000001</v>
      </c>
    </row>
    <row r="786" spans="1:12">
      <c r="A786" s="92">
        <v>24</v>
      </c>
      <c r="B786" s="75" t="s">
        <v>717</v>
      </c>
      <c r="C786" s="73">
        <v>119</v>
      </c>
      <c r="D786" s="73"/>
      <c r="E786" s="73"/>
      <c r="F786" s="100">
        <f t="shared" si="81"/>
        <v>5.4</v>
      </c>
      <c r="G786" s="73"/>
      <c r="H786" s="73"/>
      <c r="I786" s="73"/>
      <c r="J786" s="73">
        <v>5.4</v>
      </c>
    </row>
    <row r="787" spans="1:12">
      <c r="A787" s="92">
        <v>25</v>
      </c>
      <c r="B787" s="75" t="s">
        <v>719</v>
      </c>
      <c r="C787" s="73" t="s">
        <v>718</v>
      </c>
      <c r="D787" s="73"/>
      <c r="E787" s="73"/>
      <c r="F787" s="100">
        <f t="shared" si="81"/>
        <v>13.1</v>
      </c>
      <c r="G787" s="73"/>
      <c r="H787" s="73"/>
      <c r="I787" s="73"/>
      <c r="J787" s="73">
        <v>13.1</v>
      </c>
    </row>
    <row r="788" spans="1:12">
      <c r="A788" s="92">
        <v>26</v>
      </c>
      <c r="B788" s="75" t="s">
        <v>721</v>
      </c>
      <c r="C788" s="73" t="s">
        <v>720</v>
      </c>
      <c r="D788" s="73"/>
      <c r="E788" s="73"/>
      <c r="F788" s="100">
        <f t="shared" si="81"/>
        <v>6.04</v>
      </c>
      <c r="G788" s="73"/>
      <c r="H788" s="73"/>
      <c r="I788" s="73"/>
      <c r="J788" s="73">
        <v>6.04</v>
      </c>
    </row>
    <row r="789" spans="1:12">
      <c r="A789" s="119"/>
      <c r="B789" s="120" t="s">
        <v>886</v>
      </c>
      <c r="C789" s="111"/>
      <c r="D789" s="121"/>
      <c r="E789" s="121">
        <f>SUM(E763:E788)</f>
        <v>0</v>
      </c>
      <c r="F789" s="121">
        <f>SUM(F763:F788)</f>
        <v>215.04999999999998</v>
      </c>
      <c r="G789" s="121">
        <f>SUM(G763:G788)</f>
        <v>105.73</v>
      </c>
      <c r="H789" s="121">
        <f>SUM(H763:H788)</f>
        <v>0</v>
      </c>
      <c r="I789" s="121">
        <f>SUM(I763:I788)</f>
        <v>108.37</v>
      </c>
      <c r="J789" s="121"/>
    </row>
    <row r="790" spans="1:12">
      <c r="A790" s="204" t="s">
        <v>1004</v>
      </c>
      <c r="B790" s="204"/>
      <c r="C790" s="204"/>
      <c r="D790" s="204"/>
      <c r="E790" s="204"/>
      <c r="F790" s="204"/>
      <c r="G790" s="204"/>
      <c r="H790" s="95"/>
      <c r="I790" s="95"/>
      <c r="J790" s="93">
        <f>SUM(J763:J789)</f>
        <v>429.15000000000003</v>
      </c>
    </row>
    <row r="793" spans="1:12">
      <c r="A793" t="s">
        <v>1005</v>
      </c>
    </row>
    <row r="795" spans="1:12">
      <c r="A795" s="92" t="s">
        <v>303</v>
      </c>
      <c r="B795" s="93" t="s">
        <v>304</v>
      </c>
      <c r="C795" s="94" t="s">
        <v>962</v>
      </c>
      <c r="D795" s="93" t="s">
        <v>963</v>
      </c>
      <c r="E795" s="93" t="s">
        <v>964</v>
      </c>
      <c r="F795" s="93" t="s">
        <v>965</v>
      </c>
      <c r="G795" s="93" t="s">
        <v>966</v>
      </c>
      <c r="H795" s="93" t="s">
        <v>967</v>
      </c>
      <c r="I795" s="93" t="s">
        <v>968</v>
      </c>
      <c r="J795" s="93" t="s">
        <v>914</v>
      </c>
    </row>
    <row r="796" spans="1:12">
      <c r="A796" s="102">
        <v>1</v>
      </c>
      <c r="B796" s="69" t="s">
        <v>722</v>
      </c>
      <c r="C796" s="96">
        <v>201</v>
      </c>
      <c r="D796" s="96"/>
      <c r="E796" s="96"/>
      <c r="F796" s="96"/>
      <c r="G796" s="96"/>
      <c r="H796" s="96"/>
      <c r="I796" s="96">
        <f>J796</f>
        <v>20.13</v>
      </c>
      <c r="J796" s="96">
        <v>20.13</v>
      </c>
    </row>
    <row r="797" spans="1:12" ht="15" thickBot="1">
      <c r="A797" s="102">
        <v>2</v>
      </c>
      <c r="B797" s="69" t="s">
        <v>725</v>
      </c>
      <c r="C797" s="96">
        <v>202</v>
      </c>
      <c r="D797" s="96"/>
      <c r="E797" s="96"/>
      <c r="F797" s="96"/>
      <c r="G797" s="96"/>
      <c r="H797" s="96"/>
      <c r="I797" s="96">
        <f>J797</f>
        <v>75.48</v>
      </c>
      <c r="J797" s="96">
        <v>75.48</v>
      </c>
      <c r="L797">
        <f>J797</f>
        <v>75.48</v>
      </c>
    </row>
    <row r="798" spans="1:12" ht="15" thickBot="1">
      <c r="A798" s="102">
        <v>3</v>
      </c>
      <c r="B798" s="69" t="s">
        <v>727</v>
      </c>
      <c r="C798" s="96" t="s">
        <v>726</v>
      </c>
      <c r="D798" s="96"/>
      <c r="E798" s="96"/>
      <c r="F798" s="96"/>
      <c r="G798" s="96">
        <f>J798</f>
        <v>4.22</v>
      </c>
      <c r="H798" s="96"/>
      <c r="I798" s="96"/>
      <c r="J798" s="96">
        <v>4.22</v>
      </c>
      <c r="L798">
        <f>J798</f>
        <v>4.22</v>
      </c>
    </row>
    <row r="799" spans="1:12" ht="15" thickBot="1">
      <c r="A799" s="102">
        <v>4</v>
      </c>
      <c r="B799" s="75" t="s">
        <v>728</v>
      </c>
      <c r="C799" s="73">
        <v>203</v>
      </c>
      <c r="D799" s="73"/>
      <c r="E799" s="73"/>
      <c r="F799" s="73"/>
      <c r="G799" s="73">
        <f>J799</f>
        <v>5.28</v>
      </c>
      <c r="H799" s="73"/>
      <c r="I799" s="73"/>
      <c r="J799" s="73">
        <v>5.28</v>
      </c>
      <c r="L799">
        <f>J799</f>
        <v>5.28</v>
      </c>
    </row>
    <row r="800" spans="1:12" ht="15" thickBot="1">
      <c r="A800" s="102">
        <v>5</v>
      </c>
      <c r="B800" s="75" t="s">
        <v>729</v>
      </c>
      <c r="C800" s="73">
        <v>204</v>
      </c>
      <c r="D800" s="73"/>
      <c r="E800" s="73"/>
      <c r="F800" s="73">
        <f>J800</f>
        <v>33.83</v>
      </c>
      <c r="G800" s="73"/>
      <c r="H800" s="73"/>
      <c r="I800" s="73"/>
      <c r="J800" s="73">
        <v>33.83</v>
      </c>
      <c r="L800">
        <f>J800</f>
        <v>33.83</v>
      </c>
    </row>
    <row r="801" spans="1:12" ht="15" thickBot="1">
      <c r="A801" s="102">
        <v>6</v>
      </c>
      <c r="B801" s="75" t="s">
        <v>730</v>
      </c>
      <c r="C801" s="73">
        <v>205</v>
      </c>
      <c r="D801" s="73"/>
      <c r="E801" s="73"/>
      <c r="F801" s="73">
        <f>J801</f>
        <v>4.87</v>
      </c>
      <c r="G801" s="73"/>
      <c r="H801" s="73"/>
      <c r="I801" s="73"/>
      <c r="J801" s="73">
        <v>4.87</v>
      </c>
    </row>
    <row r="802" spans="1:12" ht="15" thickBot="1">
      <c r="A802" s="102">
        <v>7</v>
      </c>
      <c r="B802" s="75" t="s">
        <v>731</v>
      </c>
      <c r="C802" s="73">
        <v>206</v>
      </c>
      <c r="D802" s="73"/>
      <c r="E802" s="73"/>
      <c r="F802" s="73">
        <f>J802</f>
        <v>15.61</v>
      </c>
      <c r="G802" s="73"/>
      <c r="H802" s="73"/>
      <c r="I802" s="73"/>
      <c r="J802" s="73">
        <v>15.61</v>
      </c>
      <c r="L802">
        <f>J802</f>
        <v>15.61</v>
      </c>
    </row>
    <row r="803" spans="1:12" ht="15" thickBot="1">
      <c r="A803" s="102">
        <v>8</v>
      </c>
      <c r="B803" s="75" t="s">
        <v>732</v>
      </c>
      <c r="C803" s="73">
        <v>207</v>
      </c>
      <c r="D803" s="73"/>
      <c r="E803" s="73"/>
      <c r="F803" s="73">
        <f>J803</f>
        <v>9.0500000000000007</v>
      </c>
      <c r="G803" s="73"/>
      <c r="H803" s="73"/>
      <c r="I803" s="73"/>
      <c r="J803" s="73">
        <v>9.0500000000000007</v>
      </c>
    </row>
    <row r="804" spans="1:12" ht="15" thickBot="1">
      <c r="A804" s="102">
        <v>9</v>
      </c>
      <c r="B804" s="75" t="s">
        <v>733</v>
      </c>
      <c r="C804" s="73">
        <v>208</v>
      </c>
      <c r="D804" s="73"/>
      <c r="E804" s="73"/>
      <c r="F804" s="73"/>
      <c r="G804" s="73">
        <f>J804</f>
        <v>7.92</v>
      </c>
      <c r="H804" s="73"/>
      <c r="I804" s="73"/>
      <c r="J804" s="73">
        <v>7.92</v>
      </c>
      <c r="L804">
        <f>J804</f>
        <v>7.92</v>
      </c>
    </row>
    <row r="805" spans="1:12" ht="15" thickBot="1">
      <c r="A805" s="102">
        <v>10</v>
      </c>
      <c r="B805" s="75" t="s">
        <v>734</v>
      </c>
      <c r="C805" s="73">
        <v>209</v>
      </c>
      <c r="D805" s="73"/>
      <c r="E805" s="73"/>
      <c r="F805" s="73">
        <f>J805</f>
        <v>4.6500000000000004</v>
      </c>
      <c r="G805" s="73"/>
      <c r="H805" s="73"/>
      <c r="I805" s="73"/>
      <c r="J805" s="73">
        <v>4.6500000000000004</v>
      </c>
    </row>
    <row r="806" spans="1:12" ht="15" thickBot="1">
      <c r="A806" s="102">
        <v>11</v>
      </c>
      <c r="B806" s="75" t="s">
        <v>735</v>
      </c>
      <c r="C806" s="73">
        <v>210</v>
      </c>
      <c r="D806" s="73"/>
      <c r="E806" s="73"/>
      <c r="F806" s="73"/>
      <c r="G806" s="73">
        <f>J806</f>
        <v>11.21</v>
      </c>
      <c r="H806" s="73"/>
      <c r="I806" s="73"/>
      <c r="J806" s="73">
        <v>11.21</v>
      </c>
      <c r="L806">
        <f>J806</f>
        <v>11.21</v>
      </c>
    </row>
    <row r="807" spans="1:12" ht="15" thickBot="1">
      <c r="A807" s="102">
        <v>12</v>
      </c>
      <c r="B807" s="75" t="s">
        <v>736</v>
      </c>
      <c r="C807" s="73">
        <v>211</v>
      </c>
      <c r="D807" s="73"/>
      <c r="E807" s="73"/>
      <c r="F807" s="73"/>
      <c r="G807" s="73">
        <f>J807</f>
        <v>6.44</v>
      </c>
      <c r="H807" s="73"/>
      <c r="I807" s="73"/>
      <c r="J807" s="73">
        <v>6.44</v>
      </c>
      <c r="L807">
        <f>J807</f>
        <v>6.44</v>
      </c>
    </row>
    <row r="808" spans="1:12" ht="15" thickBot="1">
      <c r="A808" s="102">
        <v>13</v>
      </c>
      <c r="B808" s="75" t="s">
        <v>737</v>
      </c>
      <c r="C808" s="73">
        <v>212</v>
      </c>
      <c r="D808" s="73"/>
      <c r="E808" s="73"/>
      <c r="F808" s="73">
        <f>J808</f>
        <v>2.04</v>
      </c>
      <c r="G808" s="73"/>
      <c r="H808" s="73"/>
      <c r="I808" s="73"/>
      <c r="J808" s="73">
        <v>2.04</v>
      </c>
      <c r="L808">
        <f>J808</f>
        <v>2.04</v>
      </c>
    </row>
    <row r="809" spans="1:12" ht="15" thickBot="1">
      <c r="A809" s="102">
        <v>14</v>
      </c>
      <c r="B809" s="75" t="s">
        <v>738</v>
      </c>
      <c r="C809" s="73">
        <v>213</v>
      </c>
      <c r="D809" s="73"/>
      <c r="E809" s="73"/>
      <c r="F809" s="73">
        <f>J809</f>
        <v>10.38</v>
      </c>
      <c r="G809" s="73"/>
      <c r="H809" s="73"/>
      <c r="I809" s="73"/>
      <c r="J809" s="73">
        <v>10.38</v>
      </c>
      <c r="L809">
        <f>J809</f>
        <v>10.38</v>
      </c>
    </row>
    <row r="810" spans="1:12" ht="15" thickBot="1">
      <c r="A810" s="102">
        <v>15</v>
      </c>
      <c r="B810" s="75" t="s">
        <v>739</v>
      </c>
      <c r="C810" s="73">
        <v>214</v>
      </c>
      <c r="D810" s="73"/>
      <c r="E810" s="73"/>
      <c r="F810" s="73">
        <f>J810</f>
        <v>4.45</v>
      </c>
      <c r="G810" s="73"/>
      <c r="H810" s="73"/>
      <c r="I810" s="73"/>
      <c r="J810" s="73">
        <v>4.45</v>
      </c>
    </row>
    <row r="811" spans="1:12" ht="15" thickBot="1">
      <c r="A811" s="102">
        <v>16</v>
      </c>
      <c r="B811" s="75" t="s">
        <v>740</v>
      </c>
      <c r="C811" s="73">
        <v>215</v>
      </c>
      <c r="D811" s="73"/>
      <c r="E811" s="73">
        <f>J811</f>
        <v>18.93</v>
      </c>
      <c r="F811" s="73"/>
      <c r="G811" s="73"/>
      <c r="H811" s="73"/>
      <c r="I811" s="73"/>
      <c r="J811" s="73">
        <v>18.93</v>
      </c>
      <c r="L811">
        <f>J811</f>
        <v>18.93</v>
      </c>
    </row>
    <row r="812" spans="1:12" ht="15" thickBot="1">
      <c r="A812" s="102">
        <v>17</v>
      </c>
      <c r="B812" s="75" t="s">
        <v>741</v>
      </c>
      <c r="C812" s="73">
        <v>216</v>
      </c>
      <c r="D812" s="73"/>
      <c r="E812" s="73"/>
      <c r="F812" s="73"/>
      <c r="G812" s="135">
        <f>J812</f>
        <v>8.66</v>
      </c>
      <c r="H812" s="73"/>
      <c r="I812" s="73"/>
      <c r="J812" s="73">
        <v>8.66</v>
      </c>
    </row>
    <row r="813" spans="1:12" ht="15" thickBot="1">
      <c r="A813" s="102">
        <v>18</v>
      </c>
      <c r="B813" s="75" t="s">
        <v>742</v>
      </c>
      <c r="C813" s="73">
        <v>217</v>
      </c>
      <c r="D813" s="73"/>
      <c r="E813" s="73"/>
      <c r="F813" s="73">
        <f t="shared" ref="F813:F822" si="82">J813</f>
        <v>8.25</v>
      </c>
      <c r="G813" s="73"/>
      <c r="H813" s="73"/>
      <c r="I813" s="73"/>
      <c r="J813" s="73">
        <v>8.25</v>
      </c>
    </row>
    <row r="814" spans="1:12" ht="15" thickBot="1">
      <c r="A814" s="102">
        <v>19</v>
      </c>
      <c r="B814" s="75" t="s">
        <v>743</v>
      </c>
      <c r="C814" s="73">
        <v>218</v>
      </c>
      <c r="D814" s="73"/>
      <c r="E814" s="73"/>
      <c r="F814" s="73">
        <f t="shared" si="82"/>
        <v>12.95</v>
      </c>
      <c r="G814" s="73"/>
      <c r="H814" s="73"/>
      <c r="I814" s="73"/>
      <c r="J814" s="73">
        <v>12.95</v>
      </c>
    </row>
    <row r="815" spans="1:12" ht="15" thickBot="1">
      <c r="A815" s="102">
        <v>20</v>
      </c>
      <c r="B815" s="75" t="s">
        <v>744</v>
      </c>
      <c r="C815" s="73">
        <v>219</v>
      </c>
      <c r="D815" s="73"/>
      <c r="E815" s="73"/>
      <c r="F815" s="73">
        <f t="shared" si="82"/>
        <v>27.63</v>
      </c>
      <c r="G815" s="73"/>
      <c r="H815" s="73"/>
      <c r="I815" s="73"/>
      <c r="J815" s="73">
        <v>27.63</v>
      </c>
      <c r="L815">
        <f>J815</f>
        <v>27.63</v>
      </c>
    </row>
    <row r="816" spans="1:12" ht="15" thickBot="1">
      <c r="A816" s="102">
        <v>21</v>
      </c>
      <c r="B816" s="75" t="s">
        <v>745</v>
      </c>
      <c r="C816" s="73">
        <v>220</v>
      </c>
      <c r="D816" s="73"/>
      <c r="E816" s="73"/>
      <c r="F816" s="73">
        <f t="shared" si="82"/>
        <v>4.92</v>
      </c>
      <c r="G816" s="73"/>
      <c r="H816" s="73"/>
      <c r="I816" s="73"/>
      <c r="J816" s="73">
        <v>4.92</v>
      </c>
    </row>
    <row r="817" spans="1:12" ht="15" thickBot="1">
      <c r="A817" s="102">
        <v>22</v>
      </c>
      <c r="B817" s="75" t="s">
        <v>746</v>
      </c>
      <c r="C817" s="73">
        <v>221</v>
      </c>
      <c r="D817" s="73"/>
      <c r="E817" s="73"/>
      <c r="F817" s="73">
        <f t="shared" si="82"/>
        <v>30.78</v>
      </c>
      <c r="G817" s="73"/>
      <c r="H817" s="73"/>
      <c r="I817" s="73"/>
      <c r="J817" s="73">
        <v>30.78</v>
      </c>
      <c r="L817">
        <f>J817</f>
        <v>30.78</v>
      </c>
    </row>
    <row r="818" spans="1:12" ht="15" thickBot="1">
      <c r="A818" s="102">
        <v>23</v>
      </c>
      <c r="B818" s="75" t="s">
        <v>747</v>
      </c>
      <c r="C818" s="73">
        <v>222</v>
      </c>
      <c r="D818" s="73"/>
      <c r="E818" s="73"/>
      <c r="F818" s="73">
        <f t="shared" si="82"/>
        <v>5.5</v>
      </c>
      <c r="G818" s="73"/>
      <c r="H818" s="73"/>
      <c r="I818" s="73"/>
      <c r="J818" s="73">
        <v>5.5</v>
      </c>
    </row>
    <row r="819" spans="1:12" ht="15" thickBot="1">
      <c r="A819" s="102">
        <v>24</v>
      </c>
      <c r="B819" s="75" t="s">
        <v>748</v>
      </c>
      <c r="C819" s="73">
        <v>223</v>
      </c>
      <c r="D819" s="73"/>
      <c r="E819" s="73"/>
      <c r="F819" s="73">
        <f t="shared" si="82"/>
        <v>32.06</v>
      </c>
      <c r="G819" s="73"/>
      <c r="H819" s="73"/>
      <c r="I819" s="73"/>
      <c r="J819" s="73">
        <v>32.06</v>
      </c>
      <c r="L819">
        <f>J819</f>
        <v>32.06</v>
      </c>
    </row>
    <row r="820" spans="1:12" ht="15" thickBot="1">
      <c r="A820" s="102">
        <v>25</v>
      </c>
      <c r="B820" s="75" t="s">
        <v>749</v>
      </c>
      <c r="C820" s="73">
        <v>224</v>
      </c>
      <c r="D820" s="73"/>
      <c r="E820" s="73"/>
      <c r="F820" s="73">
        <f t="shared" si="82"/>
        <v>5.3</v>
      </c>
      <c r="G820" s="73"/>
      <c r="H820" s="73"/>
      <c r="I820" s="73"/>
      <c r="J820" s="73">
        <v>5.3</v>
      </c>
    </row>
    <row r="821" spans="1:12" ht="15" thickBot="1">
      <c r="A821" s="102">
        <v>26</v>
      </c>
      <c r="B821" s="75" t="s">
        <v>750</v>
      </c>
      <c r="C821" s="73">
        <v>225</v>
      </c>
      <c r="D821" s="73"/>
      <c r="E821" s="73"/>
      <c r="F821" s="73">
        <f t="shared" si="82"/>
        <v>27.45</v>
      </c>
      <c r="G821" s="73"/>
      <c r="H821" s="73"/>
      <c r="I821" s="73"/>
      <c r="J821" s="73">
        <v>27.45</v>
      </c>
      <c r="L821">
        <f>J821</f>
        <v>27.45</v>
      </c>
    </row>
    <row r="822" spans="1:12" ht="15" thickBot="1">
      <c r="A822" s="102">
        <v>27</v>
      </c>
      <c r="B822" s="75" t="s">
        <v>751</v>
      </c>
      <c r="C822" s="73">
        <v>226</v>
      </c>
      <c r="D822" s="73"/>
      <c r="E822" s="73"/>
      <c r="F822" s="73">
        <f t="shared" si="82"/>
        <v>5.3</v>
      </c>
      <c r="G822" s="73"/>
      <c r="H822" s="73"/>
      <c r="I822" s="73"/>
      <c r="J822" s="73">
        <v>5.3</v>
      </c>
    </row>
    <row r="823" spans="1:12" ht="15" thickBot="1">
      <c r="A823" s="102">
        <v>28</v>
      </c>
      <c r="B823" s="111" t="s">
        <v>752</v>
      </c>
      <c r="C823" s="112">
        <v>227</v>
      </c>
      <c r="D823" s="112"/>
      <c r="E823" s="112"/>
      <c r="F823" s="112"/>
      <c r="G823" s="117">
        <f>J823</f>
        <v>1.5</v>
      </c>
      <c r="H823" s="112"/>
      <c r="I823" s="112"/>
      <c r="J823" s="112">
        <v>1.5</v>
      </c>
    </row>
    <row r="824" spans="1:12" ht="15" thickBot="1">
      <c r="A824" s="75"/>
      <c r="B824" s="101" t="s">
        <v>886</v>
      </c>
      <c r="C824" s="75"/>
      <c r="D824" s="92"/>
      <c r="E824" s="92">
        <f>SUM(E796:E822)</f>
        <v>18.93</v>
      </c>
      <c r="F824" s="92">
        <f>SUM(F796:F822)</f>
        <v>245.02</v>
      </c>
      <c r="G824" s="92">
        <f>SUM(G796:G823)</f>
        <v>45.230000000000004</v>
      </c>
      <c r="H824" s="92">
        <f>SUM(H796:H822)</f>
        <v>0</v>
      </c>
      <c r="I824" s="92">
        <f>SUM(I796:I823)</f>
        <v>95.61</v>
      </c>
      <c r="J824" s="92"/>
    </row>
    <row r="825" spans="1:12">
      <c r="A825" s="204" t="s">
        <v>1006</v>
      </c>
      <c r="B825" s="204"/>
      <c r="C825" s="204"/>
      <c r="D825" s="204"/>
      <c r="E825" s="204"/>
      <c r="F825" s="204"/>
      <c r="G825" s="204"/>
      <c r="H825" s="95"/>
      <c r="I825" s="95"/>
      <c r="J825" s="93">
        <f>SUM(J796:J824)</f>
        <v>404.79000000000008</v>
      </c>
    </row>
    <row r="828" spans="1:12">
      <c r="A828" t="s">
        <v>1007</v>
      </c>
    </row>
    <row r="830" spans="1:12" hidden="1">
      <c r="A830" t="s">
        <v>1008</v>
      </c>
    </row>
    <row r="831" spans="1:12" ht="15" thickBot="1"/>
    <row r="832" spans="1:12" ht="15" thickBot="1">
      <c r="A832" s="92" t="s">
        <v>303</v>
      </c>
      <c r="B832" s="93" t="s">
        <v>304</v>
      </c>
      <c r="C832" s="94" t="s">
        <v>962</v>
      </c>
      <c r="D832" s="93" t="s">
        <v>963</v>
      </c>
      <c r="E832" s="93" t="s">
        <v>964</v>
      </c>
      <c r="F832" s="93" t="s">
        <v>965</v>
      </c>
      <c r="G832" s="93" t="s">
        <v>966</v>
      </c>
      <c r="H832" s="93" t="s">
        <v>967</v>
      </c>
      <c r="I832" s="93" t="s">
        <v>968</v>
      </c>
      <c r="J832" s="93" t="s">
        <v>914</v>
      </c>
    </row>
    <row r="833" spans="1:12" ht="15" thickBot="1">
      <c r="A833" s="102">
        <v>1</v>
      </c>
      <c r="B833" s="69" t="s">
        <v>755</v>
      </c>
      <c r="C833" s="96"/>
      <c r="D833" s="96"/>
      <c r="E833" s="96"/>
      <c r="F833" s="96"/>
      <c r="G833" s="97">
        <f>J833</f>
        <v>60.7</v>
      </c>
      <c r="H833" s="96"/>
      <c r="I833" s="96"/>
      <c r="J833" s="97">
        <v>60.7</v>
      </c>
    </row>
    <row r="834" spans="1:12" ht="15" thickBot="1">
      <c r="A834" s="102">
        <v>2</v>
      </c>
      <c r="B834" s="75" t="s">
        <v>757</v>
      </c>
      <c r="C834" s="73"/>
      <c r="D834" s="73"/>
      <c r="E834" s="73"/>
      <c r="F834" s="73">
        <v>13.1</v>
      </c>
      <c r="G834" s="100"/>
      <c r="H834" s="73"/>
      <c r="I834" s="73"/>
      <c r="J834" s="100">
        <v>13.1</v>
      </c>
      <c r="L834">
        <f t="shared" ref="L834:L840" si="83">J834</f>
        <v>13.1</v>
      </c>
    </row>
    <row r="835" spans="1:12" ht="15" thickBot="1">
      <c r="A835" s="102">
        <v>3</v>
      </c>
      <c r="B835" s="111" t="s">
        <v>757</v>
      </c>
      <c r="C835" s="112"/>
      <c r="D835" s="112"/>
      <c r="E835" s="112"/>
      <c r="F835" s="112">
        <f>J835</f>
        <v>13.1</v>
      </c>
      <c r="G835" s="112"/>
      <c r="H835" s="112"/>
      <c r="I835" s="112"/>
      <c r="J835" s="138">
        <v>13.1</v>
      </c>
      <c r="L835">
        <f t="shared" si="83"/>
        <v>13.1</v>
      </c>
    </row>
    <row r="836" spans="1:12">
      <c r="A836" s="102">
        <v>4</v>
      </c>
      <c r="B836" s="136" t="s">
        <v>756</v>
      </c>
      <c r="C836" s="74"/>
      <c r="D836" s="115"/>
      <c r="E836" s="115"/>
      <c r="F836" s="115">
        <f>J836</f>
        <v>13.1</v>
      </c>
      <c r="G836" s="115"/>
      <c r="H836" s="115"/>
      <c r="I836" s="115"/>
      <c r="J836" s="123">
        <v>13.1</v>
      </c>
      <c r="L836">
        <f t="shared" si="83"/>
        <v>13.1</v>
      </c>
    </row>
    <row r="837" spans="1:12">
      <c r="A837" s="102">
        <v>5</v>
      </c>
      <c r="B837" s="136" t="s">
        <v>756</v>
      </c>
      <c r="C837" s="74"/>
      <c r="D837" s="115"/>
      <c r="E837" s="115"/>
      <c r="F837" s="115">
        <v>13.4</v>
      </c>
      <c r="G837" s="115"/>
      <c r="H837" s="115"/>
      <c r="I837" s="115"/>
      <c r="J837" s="123">
        <v>13.4</v>
      </c>
      <c r="L837">
        <f t="shared" si="83"/>
        <v>13.4</v>
      </c>
    </row>
    <row r="838" spans="1:12">
      <c r="A838" s="102">
        <v>6</v>
      </c>
      <c r="B838" s="75" t="s">
        <v>757</v>
      </c>
      <c r="C838" s="73"/>
      <c r="D838" s="73"/>
      <c r="E838" s="73"/>
      <c r="F838" s="73">
        <f>J838</f>
        <v>13.1</v>
      </c>
      <c r="G838" s="73"/>
      <c r="H838" s="73"/>
      <c r="I838" s="73"/>
      <c r="J838" s="100">
        <v>13.1</v>
      </c>
      <c r="L838">
        <f t="shared" si="83"/>
        <v>13.1</v>
      </c>
    </row>
    <row r="839" spans="1:12">
      <c r="A839" s="102">
        <v>7</v>
      </c>
      <c r="B839" s="69" t="s">
        <v>757</v>
      </c>
      <c r="C839" s="96"/>
      <c r="D839" s="96"/>
      <c r="E839" s="96"/>
      <c r="F839" s="96">
        <f>J839</f>
        <v>12.6</v>
      </c>
      <c r="G839" s="96"/>
      <c r="H839" s="96"/>
      <c r="I839" s="96"/>
      <c r="J839" s="97">
        <v>12.6</v>
      </c>
      <c r="L839">
        <f t="shared" si="83"/>
        <v>12.6</v>
      </c>
    </row>
    <row r="840" spans="1:12">
      <c r="A840" s="102">
        <v>8</v>
      </c>
      <c r="B840" s="69" t="s">
        <v>757</v>
      </c>
      <c r="C840" s="96"/>
      <c r="D840" s="96"/>
      <c r="E840" s="96"/>
      <c r="F840" s="96">
        <f>J840</f>
        <v>13.2</v>
      </c>
      <c r="G840" s="96"/>
      <c r="H840" s="96"/>
      <c r="I840" s="96"/>
      <c r="J840" s="97">
        <v>13.2</v>
      </c>
      <c r="L840">
        <f t="shared" si="83"/>
        <v>13.2</v>
      </c>
    </row>
    <row r="841" spans="1:12" ht="15" thickBot="1">
      <c r="A841" s="102">
        <v>9</v>
      </c>
      <c r="B841" s="69" t="str">
        <f>Przychodnia!C17</f>
        <v>Ambulatorium – sztania, socjal</v>
      </c>
      <c r="C841" s="96"/>
      <c r="D841" s="96"/>
      <c r="E841" s="96"/>
      <c r="F841" s="96"/>
      <c r="G841" s="97">
        <f>Przychodnia!D17</f>
        <v>39.630000000000003</v>
      </c>
      <c r="H841" s="96"/>
      <c r="I841" s="96"/>
      <c r="J841" s="97">
        <f>G841</f>
        <v>39.630000000000003</v>
      </c>
    </row>
    <row r="842" spans="1:12" ht="15" thickBot="1">
      <c r="A842" s="102">
        <v>11</v>
      </c>
      <c r="B842" s="69" t="s">
        <v>639</v>
      </c>
      <c r="C842" s="96"/>
      <c r="D842" s="96"/>
      <c r="E842" s="96"/>
      <c r="F842" s="96">
        <f>J842</f>
        <v>6.1</v>
      </c>
      <c r="G842" s="96"/>
      <c r="H842" s="96"/>
      <c r="I842" s="96"/>
      <c r="J842" s="97">
        <v>6.1</v>
      </c>
    </row>
    <row r="843" spans="1:12">
      <c r="A843" s="102">
        <v>12</v>
      </c>
      <c r="B843" s="69" t="s">
        <v>35</v>
      </c>
      <c r="C843" s="96"/>
      <c r="D843" s="96"/>
      <c r="E843" s="96"/>
      <c r="F843" s="96">
        <f>J843</f>
        <v>4.5999999999999996</v>
      </c>
      <c r="G843" s="96"/>
      <c r="H843" s="96"/>
      <c r="I843" s="96"/>
      <c r="J843" s="97">
        <v>4.5999999999999996</v>
      </c>
    </row>
    <row r="844" spans="1:12" ht="15" thickBot="1">
      <c r="A844" s="102">
        <v>13</v>
      </c>
      <c r="B844" s="69" t="s">
        <v>639</v>
      </c>
      <c r="C844" s="96"/>
      <c r="D844" s="96"/>
      <c r="E844" s="96"/>
      <c r="F844" s="96">
        <f>J844</f>
        <v>12.8</v>
      </c>
      <c r="G844" s="96"/>
      <c r="H844" s="96"/>
      <c r="I844" s="96"/>
      <c r="J844" s="97">
        <v>12.8</v>
      </c>
    </row>
    <row r="845" spans="1:12" ht="15" thickBot="1">
      <c r="A845" s="102">
        <v>14</v>
      </c>
      <c r="B845" s="69" t="str">
        <f>Przychodnia!C18</f>
        <v>Szatnia</v>
      </c>
      <c r="C845" s="96"/>
      <c r="D845" s="96"/>
      <c r="E845" s="96"/>
      <c r="F845" s="96"/>
      <c r="G845" s="143">
        <f>J845</f>
        <v>8.5</v>
      </c>
      <c r="H845" s="96"/>
      <c r="I845" s="96"/>
      <c r="J845" s="97">
        <v>8.5</v>
      </c>
    </row>
    <row r="846" spans="1:12">
      <c r="A846" s="102">
        <v>15</v>
      </c>
      <c r="B846" s="69" t="s">
        <v>669</v>
      </c>
      <c r="C846" s="96"/>
      <c r="D846" s="96"/>
      <c r="E846" s="96"/>
      <c r="F846" s="96">
        <v>3.7</v>
      </c>
      <c r="G846" s="145"/>
      <c r="H846" s="96"/>
      <c r="I846" s="96"/>
      <c r="J846" s="97">
        <v>3.7</v>
      </c>
    </row>
    <row r="847" spans="1:12">
      <c r="A847" s="102">
        <v>16</v>
      </c>
      <c r="B847" s="111" t="s">
        <v>763</v>
      </c>
      <c r="C847" s="112"/>
      <c r="D847" s="112"/>
      <c r="E847" s="112"/>
      <c r="F847" s="112"/>
      <c r="G847" s="112"/>
      <c r="H847" s="112">
        <f>J847</f>
        <v>17.3</v>
      </c>
      <c r="I847" s="112"/>
      <c r="J847" s="138">
        <v>17.3</v>
      </c>
    </row>
    <row r="848" spans="1:12">
      <c r="A848" s="102">
        <v>17</v>
      </c>
      <c r="B848" s="75" t="s">
        <v>584</v>
      </c>
      <c r="C848" s="73"/>
      <c r="D848" s="73"/>
      <c r="E848" s="73"/>
      <c r="F848" s="73"/>
      <c r="G848" s="73"/>
      <c r="H848" s="73">
        <f>J848</f>
        <v>139.19999999999999</v>
      </c>
      <c r="I848" s="73"/>
      <c r="J848" s="100">
        <v>139.19999999999999</v>
      </c>
      <c r="L848">
        <f>J848</f>
        <v>139.19999999999999</v>
      </c>
    </row>
    <row r="849" spans="1:12">
      <c r="A849" s="102">
        <v>18</v>
      </c>
      <c r="B849" s="75" t="s">
        <v>516</v>
      </c>
      <c r="C849" s="73"/>
      <c r="D849" s="73"/>
      <c r="E849" s="73"/>
      <c r="F849" s="73"/>
      <c r="G849" s="73"/>
      <c r="H849" s="73"/>
      <c r="I849" s="73">
        <f>J849</f>
        <v>6.25</v>
      </c>
      <c r="J849" s="100">
        <v>6.25</v>
      </c>
    </row>
    <row r="850" spans="1:12">
      <c r="A850" s="119"/>
      <c r="B850" s="120" t="s">
        <v>886</v>
      </c>
      <c r="C850" s="111"/>
      <c r="D850" s="121"/>
      <c r="E850" s="121"/>
      <c r="F850" s="121">
        <f>SUM(F833:F849)</f>
        <v>118.79999999999998</v>
      </c>
      <c r="G850" s="121">
        <f>SUM(G833:G849)</f>
        <v>108.83000000000001</v>
      </c>
      <c r="H850" s="121">
        <f>SUM(H833:H849)</f>
        <v>156.5</v>
      </c>
      <c r="I850" s="121">
        <f>SUM(I833:I849)</f>
        <v>6.25</v>
      </c>
      <c r="J850" s="111"/>
    </row>
    <row r="851" spans="1:12">
      <c r="A851" s="203" t="s">
        <v>1009</v>
      </c>
      <c r="B851" s="203"/>
      <c r="C851" s="203"/>
      <c r="D851" s="203"/>
      <c r="E851" s="203"/>
      <c r="F851" s="203"/>
      <c r="G851" s="203"/>
      <c r="H851" s="109"/>
      <c r="I851" s="109"/>
      <c r="J851" s="93">
        <f>SUM(J833:J850)</f>
        <v>390.38</v>
      </c>
    </row>
    <row r="854" spans="1:12">
      <c r="A854" t="s">
        <v>1010</v>
      </c>
    </row>
    <row r="856" spans="1:12">
      <c r="A856" s="92" t="s">
        <v>303</v>
      </c>
      <c r="B856" s="93" t="s">
        <v>304</v>
      </c>
      <c r="C856" s="94" t="s">
        <v>962</v>
      </c>
      <c r="D856" s="93" t="s">
        <v>963</v>
      </c>
      <c r="E856" s="93" t="s">
        <v>964</v>
      </c>
      <c r="F856" s="93" t="s">
        <v>965</v>
      </c>
      <c r="G856" s="93" t="s">
        <v>966</v>
      </c>
      <c r="H856" s="93" t="s">
        <v>967</v>
      </c>
      <c r="I856" s="93" t="s">
        <v>968</v>
      </c>
      <c r="J856" s="93" t="s">
        <v>914</v>
      </c>
    </row>
    <row r="857" spans="1:12">
      <c r="A857" s="102">
        <v>1</v>
      </c>
      <c r="B857" s="69" t="s">
        <v>764</v>
      </c>
      <c r="C857" s="96"/>
      <c r="D857" s="96"/>
      <c r="E857" s="96"/>
      <c r="F857" s="97">
        <v>12.3</v>
      </c>
      <c r="G857" s="96"/>
      <c r="H857" s="96"/>
      <c r="I857" s="96"/>
      <c r="J857" s="97">
        <v>12.3</v>
      </c>
      <c r="L857">
        <f>J857</f>
        <v>12.3</v>
      </c>
    </row>
    <row r="858" spans="1:12" ht="15" thickBot="1">
      <c r="A858" s="102">
        <v>2</v>
      </c>
      <c r="B858" s="69" t="s">
        <v>1042</v>
      </c>
      <c r="C858" s="96"/>
      <c r="D858" s="96"/>
      <c r="E858" s="96"/>
      <c r="F858" s="97">
        <v>13.5</v>
      </c>
      <c r="G858" s="96"/>
      <c r="H858" s="96"/>
      <c r="I858" s="96"/>
      <c r="J858" s="97">
        <v>13.5</v>
      </c>
      <c r="L858">
        <f>J858</f>
        <v>13.5</v>
      </c>
    </row>
    <row r="859" spans="1:12" ht="15" thickBot="1">
      <c r="A859" s="92">
        <v>3</v>
      </c>
      <c r="B859" s="75" t="s">
        <v>1043</v>
      </c>
      <c r="C859" s="112"/>
      <c r="D859" s="112"/>
      <c r="E859" s="112"/>
      <c r="F859" s="138">
        <v>13.9</v>
      </c>
      <c r="G859" s="112"/>
      <c r="H859" s="112"/>
      <c r="I859" s="112"/>
      <c r="J859" s="138">
        <v>13.9</v>
      </c>
      <c r="L859">
        <f>J859</f>
        <v>13.9</v>
      </c>
    </row>
    <row r="860" spans="1:12" ht="15" thickBot="1">
      <c r="A860" s="92">
        <v>4</v>
      </c>
      <c r="B860" s="75" t="s">
        <v>1044</v>
      </c>
      <c r="C860" s="73"/>
      <c r="D860" s="73"/>
      <c r="E860" s="73"/>
      <c r="F860" s="100">
        <v>11.67</v>
      </c>
      <c r="G860" s="73"/>
      <c r="H860" s="73"/>
      <c r="I860" s="73"/>
      <c r="J860" s="100">
        <v>11.67</v>
      </c>
      <c r="L860">
        <f>J860</f>
        <v>11.67</v>
      </c>
    </row>
    <row r="861" spans="1:12" s="53" customFormat="1" ht="15" thickBot="1">
      <c r="A861" s="92">
        <v>5</v>
      </c>
      <c r="B861" s="75" t="str">
        <f>B859</f>
        <v>Por.chir.ogóln.-zabiegowy</v>
      </c>
      <c r="C861" s="96"/>
      <c r="D861" s="96"/>
      <c r="E861" s="96"/>
      <c r="F861" s="97">
        <v>13.63</v>
      </c>
      <c r="G861" s="96"/>
      <c r="H861" s="96"/>
      <c r="I861" s="96"/>
      <c r="J861" s="97">
        <v>13.63</v>
      </c>
      <c r="L861" s="53">
        <f>J861</f>
        <v>13.63</v>
      </c>
    </row>
    <row r="862" spans="1:12" ht="15" thickBot="1">
      <c r="A862" s="92">
        <v>6</v>
      </c>
      <c r="B862" s="75" t="s">
        <v>812</v>
      </c>
      <c r="C862" s="96"/>
      <c r="D862" s="96"/>
      <c r="E862" s="96"/>
      <c r="F862" s="97">
        <v>9.1300000000000008</v>
      </c>
      <c r="G862" s="96"/>
      <c r="H862" s="96"/>
      <c r="I862" s="96"/>
      <c r="J862" s="97">
        <v>9.1300000000000008</v>
      </c>
    </row>
    <row r="863" spans="1:12" ht="15" thickBot="1">
      <c r="A863" s="102">
        <v>7</v>
      </c>
      <c r="B863" s="69" t="s">
        <v>766</v>
      </c>
      <c r="C863" s="96"/>
      <c r="D863" s="96"/>
      <c r="E863" s="96"/>
      <c r="F863" s="96"/>
      <c r="G863" s="144">
        <v>3.43</v>
      </c>
      <c r="H863" s="96"/>
      <c r="I863" s="96"/>
      <c r="J863" s="97">
        <v>3.43</v>
      </c>
    </row>
    <row r="864" spans="1:12" ht="15" thickBot="1">
      <c r="A864" s="102">
        <v>8</v>
      </c>
      <c r="B864" s="69" t="s">
        <v>767</v>
      </c>
      <c r="C864" s="96"/>
      <c r="D864" s="96"/>
      <c r="E864" s="96"/>
      <c r="F864" s="96"/>
      <c r="G864" s="97">
        <v>2.95</v>
      </c>
      <c r="H864" s="96"/>
      <c r="I864" s="96"/>
      <c r="J864" s="97">
        <v>2.95</v>
      </c>
    </row>
    <row r="865" spans="1:12" ht="15" thickBot="1">
      <c r="A865" s="102">
        <v>9</v>
      </c>
      <c r="B865" s="69" t="s">
        <v>584</v>
      </c>
      <c r="C865" s="96"/>
      <c r="D865" s="96"/>
      <c r="E865" s="96"/>
      <c r="F865" s="96"/>
      <c r="G865" s="96"/>
      <c r="H865" s="96">
        <v>101.99</v>
      </c>
      <c r="I865" s="96"/>
      <c r="J865" s="96">
        <v>101.99</v>
      </c>
      <c r="L865">
        <f t="shared" ref="L865:L873" si="84">J865</f>
        <v>101.99</v>
      </c>
    </row>
    <row r="866" spans="1:12">
      <c r="A866" s="102">
        <v>10</v>
      </c>
      <c r="B866" s="69" t="s">
        <v>1045</v>
      </c>
      <c r="C866" s="96"/>
      <c r="D866" s="96"/>
      <c r="E866" s="96"/>
      <c r="F866" s="97">
        <v>12.2</v>
      </c>
      <c r="G866" s="96"/>
      <c r="H866" s="96"/>
      <c r="I866" s="96"/>
      <c r="J866" s="97">
        <v>12.2</v>
      </c>
      <c r="L866">
        <f t="shared" si="84"/>
        <v>12.2</v>
      </c>
    </row>
    <row r="867" spans="1:12">
      <c r="A867" s="102">
        <v>11</v>
      </c>
      <c r="B867" s="69" t="s">
        <v>1046</v>
      </c>
      <c r="C867" s="96"/>
      <c r="D867" s="96"/>
      <c r="E867" s="96"/>
      <c r="F867" s="143">
        <v>19.3</v>
      </c>
      <c r="G867" s="145">
        <v>0</v>
      </c>
      <c r="H867" s="96"/>
      <c r="I867" s="96"/>
      <c r="J867" s="97">
        <v>19.3</v>
      </c>
      <c r="L867">
        <f t="shared" si="84"/>
        <v>19.3</v>
      </c>
    </row>
    <row r="868" spans="1:12" ht="15" thickBot="1">
      <c r="A868" s="102">
        <v>12</v>
      </c>
      <c r="B868" s="69" t="s">
        <v>1047</v>
      </c>
      <c r="C868" s="96"/>
      <c r="D868" s="96"/>
      <c r="E868" s="96"/>
      <c r="F868" s="97">
        <f>J868</f>
        <v>12.5</v>
      </c>
      <c r="G868" s="96"/>
      <c r="H868" s="96"/>
      <c r="I868" s="96"/>
      <c r="J868" s="97">
        <v>12.5</v>
      </c>
      <c r="L868">
        <f t="shared" si="84"/>
        <v>12.5</v>
      </c>
    </row>
    <row r="869" spans="1:12" s="53" customFormat="1" ht="15" thickBot="1">
      <c r="A869" s="102">
        <v>13</v>
      </c>
      <c r="B869" s="69" t="s">
        <v>1045</v>
      </c>
      <c r="C869" s="96"/>
      <c r="D869" s="96"/>
      <c r="E869" s="96"/>
      <c r="F869" s="97">
        <v>13.4</v>
      </c>
      <c r="G869" s="96"/>
      <c r="H869" s="96"/>
      <c r="I869" s="96"/>
      <c r="J869" s="97">
        <v>13.4</v>
      </c>
      <c r="L869" s="53">
        <f t="shared" si="84"/>
        <v>13.4</v>
      </c>
    </row>
    <row r="870" spans="1:12" s="53" customFormat="1" ht="15" thickBot="1">
      <c r="A870" s="102">
        <v>14</v>
      </c>
      <c r="B870" s="69" t="s">
        <v>1046</v>
      </c>
      <c r="C870" s="96"/>
      <c r="D870" s="96"/>
      <c r="E870" s="96"/>
      <c r="F870" s="97">
        <v>20.399999999999999</v>
      </c>
      <c r="G870" s="96"/>
      <c r="H870" s="96"/>
      <c r="I870" s="96"/>
      <c r="J870" s="97">
        <v>20.399999999999999</v>
      </c>
      <c r="L870" s="53">
        <f t="shared" si="84"/>
        <v>20.399999999999999</v>
      </c>
    </row>
    <row r="871" spans="1:12" ht="15" thickBot="1">
      <c r="A871" s="102">
        <v>15</v>
      </c>
      <c r="B871" s="69" t="s">
        <v>1047</v>
      </c>
      <c r="C871" s="96"/>
      <c r="D871" s="96"/>
      <c r="E871" s="96"/>
      <c r="F871" s="143">
        <v>13.24</v>
      </c>
      <c r="G871" s="145">
        <v>0</v>
      </c>
      <c r="H871" s="96"/>
      <c r="I871" s="96"/>
      <c r="J871" s="97">
        <v>13.24</v>
      </c>
      <c r="L871">
        <f t="shared" si="84"/>
        <v>13.24</v>
      </c>
    </row>
    <row r="872" spans="1:12">
      <c r="A872" s="102">
        <v>16</v>
      </c>
      <c r="B872" s="69" t="s">
        <v>1011</v>
      </c>
      <c r="C872" s="96"/>
      <c r="D872" s="96"/>
      <c r="E872" s="96"/>
      <c r="F872" s="97">
        <v>22.16</v>
      </c>
      <c r="G872" s="96"/>
      <c r="H872" s="96"/>
      <c r="I872" s="96"/>
      <c r="J872" s="97">
        <v>22.16</v>
      </c>
      <c r="L872">
        <f t="shared" si="84"/>
        <v>22.16</v>
      </c>
    </row>
    <row r="873" spans="1:12">
      <c r="A873" s="102">
        <v>17</v>
      </c>
      <c r="B873" s="111" t="s">
        <v>584</v>
      </c>
      <c r="C873" s="112"/>
      <c r="D873" s="112"/>
      <c r="E873" s="112"/>
      <c r="F873" s="146">
        <v>0</v>
      </c>
      <c r="G873" s="112"/>
      <c r="H873" s="112">
        <v>47.33</v>
      </c>
      <c r="I873" s="112"/>
      <c r="J873" s="138">
        <v>47.33</v>
      </c>
      <c r="L873">
        <f t="shared" si="84"/>
        <v>47.33</v>
      </c>
    </row>
    <row r="874" spans="1:12">
      <c r="A874" s="102">
        <v>18</v>
      </c>
      <c r="B874" s="75" t="s">
        <v>43</v>
      </c>
      <c r="C874" s="73"/>
      <c r="D874" s="73"/>
      <c r="E874" s="73"/>
      <c r="F874" s="73"/>
      <c r="G874" s="100">
        <f>J874</f>
        <v>7.35</v>
      </c>
      <c r="H874" s="73"/>
      <c r="I874" s="73"/>
      <c r="J874" s="100">
        <v>7.35</v>
      </c>
    </row>
    <row r="875" spans="1:12">
      <c r="A875" s="102">
        <v>19</v>
      </c>
      <c r="B875" s="75" t="s">
        <v>516</v>
      </c>
      <c r="C875" s="73"/>
      <c r="D875" s="73"/>
      <c r="E875" s="73"/>
      <c r="F875" s="73"/>
      <c r="G875" s="73"/>
      <c r="H875" s="73"/>
      <c r="I875" s="73">
        <f>J875</f>
        <v>12.45</v>
      </c>
      <c r="J875" s="100">
        <v>12.45</v>
      </c>
    </row>
    <row r="876" spans="1:12">
      <c r="A876" s="119"/>
      <c r="B876" s="120" t="s">
        <v>886</v>
      </c>
      <c r="C876" s="111"/>
      <c r="D876" s="121"/>
      <c r="E876" s="121"/>
      <c r="F876" s="121">
        <f>SUM(F857:F875)</f>
        <v>187.33</v>
      </c>
      <c r="G876" s="121">
        <f>SUM(G857:G875)</f>
        <v>13.73</v>
      </c>
      <c r="H876" s="121">
        <f>SUM(H857:H875)</f>
        <v>149.32</v>
      </c>
      <c r="I876" s="121">
        <f>SUM(I857:I875)</f>
        <v>12.45</v>
      </c>
      <c r="J876" s="111"/>
    </row>
    <row r="877" spans="1:12">
      <c r="A877" s="203" t="s">
        <v>1012</v>
      </c>
      <c r="B877" s="203"/>
      <c r="C877" s="203"/>
      <c r="D877" s="203"/>
      <c r="E877" s="203"/>
      <c r="F877" s="203"/>
      <c r="G877" s="203"/>
      <c r="H877" s="109"/>
      <c r="I877" s="109"/>
      <c r="J877" s="93">
        <f>SUM(J857:J876)</f>
        <v>362.83000000000004</v>
      </c>
    </row>
    <row r="880" spans="1:12">
      <c r="A880" t="s">
        <v>1013</v>
      </c>
    </row>
    <row r="882" spans="1:12">
      <c r="A882" s="92" t="s">
        <v>303</v>
      </c>
      <c r="B882" s="93" t="s">
        <v>304</v>
      </c>
      <c r="C882" s="94" t="s">
        <v>962</v>
      </c>
      <c r="D882" s="93" t="s">
        <v>963</v>
      </c>
      <c r="E882" s="93" t="s">
        <v>964</v>
      </c>
      <c r="F882" s="93" t="s">
        <v>965</v>
      </c>
      <c r="G882" s="93" t="s">
        <v>966</v>
      </c>
      <c r="H882" s="93" t="s">
        <v>967</v>
      </c>
      <c r="I882" s="93" t="s">
        <v>968</v>
      </c>
      <c r="J882" s="93" t="s">
        <v>914</v>
      </c>
    </row>
    <row r="883" spans="1:12">
      <c r="A883" s="102">
        <v>1</v>
      </c>
      <c r="B883" s="69" t="s">
        <v>1048</v>
      </c>
      <c r="C883" s="96"/>
      <c r="D883" s="96"/>
      <c r="E883" s="96"/>
      <c r="F883" s="97">
        <f>J883</f>
        <v>13.2</v>
      </c>
      <c r="G883" s="96"/>
      <c r="H883" s="96"/>
      <c r="I883" s="96"/>
      <c r="J883" s="96">
        <v>13.2</v>
      </c>
      <c r="L883">
        <f>J883</f>
        <v>13.2</v>
      </c>
    </row>
    <row r="884" spans="1:12">
      <c r="A884" s="102">
        <v>2</v>
      </c>
      <c r="B884" s="69" t="s">
        <v>777</v>
      </c>
      <c r="C884" s="96"/>
      <c r="D884" s="96"/>
      <c r="E884" s="96"/>
      <c r="F884" s="97">
        <f>J884</f>
        <v>12.6</v>
      </c>
      <c r="G884" s="96"/>
      <c r="H884" s="96"/>
      <c r="I884" s="96"/>
      <c r="J884" s="96">
        <v>12.6</v>
      </c>
      <c r="L884">
        <f>J884</f>
        <v>12.6</v>
      </c>
    </row>
    <row r="885" spans="1:12">
      <c r="A885" s="102">
        <v>3</v>
      </c>
      <c r="B885" s="69" t="s">
        <v>778</v>
      </c>
      <c r="C885" s="96"/>
      <c r="D885" s="96"/>
      <c r="E885" s="96">
        <f>J885</f>
        <v>18.7</v>
      </c>
      <c r="F885" s="96"/>
      <c r="G885" s="96"/>
      <c r="H885" s="96"/>
      <c r="I885" s="96"/>
      <c r="J885" s="96">
        <v>18.7</v>
      </c>
      <c r="L885">
        <f>J885</f>
        <v>18.7</v>
      </c>
    </row>
    <row r="886" spans="1:12">
      <c r="A886" s="102">
        <v>4</v>
      </c>
      <c r="B886" s="69" t="s">
        <v>779</v>
      </c>
      <c r="C886" s="96"/>
      <c r="D886" s="96"/>
      <c r="E886" s="96"/>
      <c r="F886" s="97">
        <f>J886</f>
        <v>13</v>
      </c>
      <c r="G886" s="96"/>
      <c r="H886" s="96"/>
      <c r="I886" s="96"/>
      <c r="J886" s="96">
        <v>13</v>
      </c>
      <c r="L886">
        <f>J886</f>
        <v>13</v>
      </c>
    </row>
    <row r="887" spans="1:12">
      <c r="A887" s="92">
        <v>5</v>
      </c>
      <c r="B887" s="75" t="s">
        <v>780</v>
      </c>
      <c r="C887" s="73"/>
      <c r="D887" s="73"/>
      <c r="E887" s="73"/>
      <c r="F887" s="100">
        <f>J887</f>
        <v>6.5</v>
      </c>
      <c r="G887" s="73"/>
      <c r="H887" s="73"/>
      <c r="I887" s="73"/>
      <c r="J887" s="73">
        <v>6.5</v>
      </c>
    </row>
    <row r="888" spans="1:12">
      <c r="A888" s="92">
        <v>6</v>
      </c>
      <c r="B888" s="75" t="s">
        <v>766</v>
      </c>
      <c r="C888" s="73"/>
      <c r="D888" s="73"/>
      <c r="E888" s="73"/>
      <c r="F888" s="100">
        <f>J888</f>
        <v>4.5</v>
      </c>
      <c r="G888" s="73"/>
      <c r="H888" s="73"/>
      <c r="I888" s="73"/>
      <c r="J888" s="73">
        <v>4.5</v>
      </c>
    </row>
    <row r="889" spans="1:12">
      <c r="A889" s="92">
        <v>7</v>
      </c>
      <c r="B889" s="75" t="s">
        <v>638</v>
      </c>
      <c r="C889" s="73"/>
      <c r="D889" s="73"/>
      <c r="E889" s="73"/>
      <c r="F889" s="73"/>
      <c r="G889" s="135">
        <f>J889</f>
        <v>1.5</v>
      </c>
      <c r="H889" s="73"/>
      <c r="I889" s="73"/>
      <c r="J889" s="73">
        <v>1.5</v>
      </c>
    </row>
    <row r="890" spans="1:12">
      <c r="A890" s="92">
        <v>8</v>
      </c>
      <c r="B890" s="75" t="s">
        <v>639</v>
      </c>
      <c r="C890" s="73"/>
      <c r="D890" s="73"/>
      <c r="E890" s="73"/>
      <c r="F890" s="73"/>
      <c r="G890" s="100">
        <f>J890</f>
        <v>3.1</v>
      </c>
      <c r="H890" s="73"/>
      <c r="I890" s="73"/>
      <c r="J890" s="73">
        <v>3.1</v>
      </c>
    </row>
    <row r="891" spans="1:12">
      <c r="A891" s="92">
        <v>9</v>
      </c>
      <c r="B891" s="75" t="s">
        <v>639</v>
      </c>
      <c r="C891" s="73"/>
      <c r="D891" s="73"/>
      <c r="E891" s="73"/>
      <c r="F891" s="73"/>
      <c r="G891" s="100">
        <f>J891</f>
        <v>9.1</v>
      </c>
      <c r="H891" s="73"/>
      <c r="I891" s="73"/>
      <c r="J891" s="73">
        <v>9.1</v>
      </c>
    </row>
    <row r="892" spans="1:12">
      <c r="A892" s="92">
        <v>10</v>
      </c>
      <c r="B892" s="75" t="s">
        <v>781</v>
      </c>
      <c r="C892" s="73"/>
      <c r="D892" s="73"/>
      <c r="E892" s="73"/>
      <c r="F892" s="100">
        <f>J892</f>
        <v>12.3</v>
      </c>
      <c r="G892" s="73"/>
      <c r="H892" s="73"/>
      <c r="I892" s="73"/>
      <c r="J892" s="73">
        <v>12.3</v>
      </c>
      <c r="L892">
        <f t="shared" ref="L892:L901" si="85">J892</f>
        <v>12.3</v>
      </c>
    </row>
    <row r="893" spans="1:12">
      <c r="A893" s="92">
        <v>11</v>
      </c>
      <c r="B893" s="75" t="s">
        <v>781</v>
      </c>
      <c r="C893" s="73"/>
      <c r="D893" s="73"/>
      <c r="E893" s="73"/>
      <c r="F893" s="100">
        <f>J893</f>
        <v>11.8</v>
      </c>
      <c r="G893" s="73"/>
      <c r="H893" s="73"/>
      <c r="I893" s="73"/>
      <c r="J893" s="73">
        <v>11.8</v>
      </c>
      <c r="L893">
        <f t="shared" si="85"/>
        <v>11.8</v>
      </c>
    </row>
    <row r="894" spans="1:12">
      <c r="A894" s="92">
        <v>12</v>
      </c>
      <c r="B894" s="75" t="s">
        <v>781</v>
      </c>
      <c r="C894" s="73"/>
      <c r="D894" s="73"/>
      <c r="E894" s="73"/>
      <c r="F894" s="100">
        <f>J894</f>
        <v>27.4</v>
      </c>
      <c r="G894" s="73"/>
      <c r="H894" s="73"/>
      <c r="I894" s="73"/>
      <c r="J894" s="73">
        <v>27.4</v>
      </c>
      <c r="L894">
        <f t="shared" si="85"/>
        <v>27.4</v>
      </c>
    </row>
    <row r="895" spans="1:12">
      <c r="A895" s="92">
        <v>13</v>
      </c>
      <c r="B895" s="75" t="s">
        <v>782</v>
      </c>
      <c r="C895" s="73"/>
      <c r="D895" s="73"/>
      <c r="E895" s="73"/>
      <c r="F895" s="100">
        <f>J895</f>
        <v>12.5</v>
      </c>
      <c r="G895" s="73"/>
      <c r="H895" s="73"/>
      <c r="I895" s="73"/>
      <c r="J895" s="73">
        <v>12.5</v>
      </c>
      <c r="L895">
        <f t="shared" si="85"/>
        <v>12.5</v>
      </c>
    </row>
    <row r="896" spans="1:12">
      <c r="A896" s="92">
        <v>14</v>
      </c>
      <c r="B896" s="75" t="s">
        <v>782</v>
      </c>
      <c r="C896" s="73"/>
      <c r="D896" s="73"/>
      <c r="E896" s="73"/>
      <c r="F896" s="100">
        <f>J896</f>
        <v>6</v>
      </c>
      <c r="G896" s="73"/>
      <c r="H896" s="73"/>
      <c r="I896" s="73"/>
      <c r="J896" s="73">
        <v>6</v>
      </c>
      <c r="L896">
        <f t="shared" si="85"/>
        <v>6</v>
      </c>
    </row>
    <row r="897" spans="1:12">
      <c r="A897" s="92">
        <v>15</v>
      </c>
      <c r="B897" s="75" t="s">
        <v>584</v>
      </c>
      <c r="C897" s="73"/>
      <c r="D897" s="73"/>
      <c r="E897" s="73"/>
      <c r="F897" s="73"/>
      <c r="G897" s="100">
        <f>J897</f>
        <v>183.7</v>
      </c>
      <c r="H897" s="73"/>
      <c r="I897" s="73"/>
      <c r="J897" s="73">
        <v>183.7</v>
      </c>
      <c r="L897">
        <f t="shared" si="85"/>
        <v>183.7</v>
      </c>
    </row>
    <row r="898" spans="1:12">
      <c r="A898" s="92">
        <v>21</v>
      </c>
      <c r="B898" s="75" t="s">
        <v>832</v>
      </c>
      <c r="C898" s="73"/>
      <c r="D898" s="73"/>
      <c r="E898" s="73"/>
      <c r="F898" s="73"/>
      <c r="G898" s="100">
        <f>J898</f>
        <v>12.8</v>
      </c>
      <c r="H898" s="73"/>
      <c r="I898" s="73"/>
      <c r="J898" s="73">
        <v>12.8</v>
      </c>
    </row>
    <row r="899" spans="1:12">
      <c r="A899" s="92">
        <v>22</v>
      </c>
      <c r="B899" s="75" t="s">
        <v>786</v>
      </c>
      <c r="C899" s="73"/>
      <c r="D899" s="73"/>
      <c r="E899" s="73"/>
      <c r="F899" s="100">
        <f>J899</f>
        <v>11.8</v>
      </c>
      <c r="G899" s="73"/>
      <c r="H899" s="73"/>
      <c r="I899" s="73"/>
      <c r="J899" s="73">
        <v>11.8</v>
      </c>
      <c r="L899">
        <f t="shared" si="85"/>
        <v>11.8</v>
      </c>
    </row>
    <row r="900" spans="1:12">
      <c r="A900" s="92">
        <v>23</v>
      </c>
      <c r="B900" s="75" t="s">
        <v>786</v>
      </c>
      <c r="C900" s="73"/>
      <c r="D900" s="73"/>
      <c r="E900" s="73"/>
      <c r="F900" s="100">
        <f>J900</f>
        <v>20.399999999999999</v>
      </c>
      <c r="G900" s="73"/>
      <c r="H900" s="73"/>
      <c r="I900" s="73"/>
      <c r="J900" s="73">
        <v>20.399999999999999</v>
      </c>
      <c r="L900">
        <f t="shared" si="85"/>
        <v>20.399999999999999</v>
      </c>
    </row>
    <row r="901" spans="1:12">
      <c r="A901" s="92">
        <v>24</v>
      </c>
      <c r="B901" s="75" t="s">
        <v>786</v>
      </c>
      <c r="C901" s="73"/>
      <c r="D901" s="73"/>
      <c r="E901" s="73"/>
      <c r="F901" s="100">
        <f>J901</f>
        <v>20</v>
      </c>
      <c r="G901" s="73"/>
      <c r="H901" s="73"/>
      <c r="I901" s="73"/>
      <c r="J901" s="73">
        <v>20</v>
      </c>
      <c r="L901">
        <f t="shared" si="85"/>
        <v>20</v>
      </c>
    </row>
    <row r="902" spans="1:12">
      <c r="A902" s="92">
        <v>25</v>
      </c>
      <c r="B902" s="75" t="s">
        <v>639</v>
      </c>
      <c r="C902" s="73"/>
      <c r="D902" s="73"/>
      <c r="E902" s="73"/>
      <c r="F902" s="73"/>
      <c r="G902" s="100">
        <f>J902</f>
        <v>3.4</v>
      </c>
      <c r="H902" s="73"/>
      <c r="I902" s="73"/>
      <c r="J902" s="73">
        <v>3.4</v>
      </c>
    </row>
    <row r="903" spans="1:12">
      <c r="A903" s="92">
        <v>26</v>
      </c>
      <c r="B903" s="75" t="s">
        <v>81</v>
      </c>
      <c r="C903" s="73"/>
      <c r="D903" s="73"/>
      <c r="E903" s="73"/>
      <c r="F903" s="73"/>
      <c r="G903" s="100">
        <f>J903</f>
        <v>2.4</v>
      </c>
      <c r="H903" s="73"/>
      <c r="I903" s="73"/>
      <c r="J903" s="73">
        <v>2.4</v>
      </c>
    </row>
    <row r="904" spans="1:12">
      <c r="A904" s="92">
        <v>27</v>
      </c>
      <c r="B904" s="75" t="s">
        <v>516</v>
      </c>
      <c r="C904" s="73"/>
      <c r="D904" s="73"/>
      <c r="E904" s="73"/>
      <c r="F904" s="73"/>
      <c r="G904" s="73"/>
      <c r="H904" s="73"/>
      <c r="I904" s="73">
        <f>J904</f>
        <v>12.45</v>
      </c>
      <c r="J904" s="73">
        <v>12.45</v>
      </c>
    </row>
    <row r="905" spans="1:12">
      <c r="A905" s="119"/>
      <c r="B905" s="120" t="s">
        <v>886</v>
      </c>
      <c r="C905" s="111"/>
      <c r="D905" s="121"/>
      <c r="E905" s="121">
        <f>SUM(E883:E904)</f>
        <v>18.7</v>
      </c>
      <c r="F905" s="121">
        <f>SUM(F883:F904)</f>
        <v>172</v>
      </c>
      <c r="G905" s="121">
        <f>SUM(G883:G904)</f>
        <v>216</v>
      </c>
      <c r="H905" s="121">
        <f>SUM(H883:H904)</f>
        <v>0</v>
      </c>
      <c r="I905" s="121">
        <f>SUM(I883:I904)</f>
        <v>12.45</v>
      </c>
      <c r="J905" s="121"/>
    </row>
    <row r="906" spans="1:12">
      <c r="A906" s="204" t="s">
        <v>1006</v>
      </c>
      <c r="B906" s="204"/>
      <c r="C906" s="204"/>
      <c r="D906" s="204"/>
      <c r="E906" s="204"/>
      <c r="F906" s="204"/>
      <c r="G906" s="204"/>
      <c r="H906" s="95"/>
      <c r="I906" s="95"/>
      <c r="J906" s="93">
        <f>SUM(J883:J905)</f>
        <v>419.14999999999992</v>
      </c>
    </row>
    <row r="909" spans="1:12">
      <c r="A909" t="s">
        <v>1014</v>
      </c>
    </row>
    <row r="911" spans="1:12">
      <c r="A911" s="92" t="s">
        <v>303</v>
      </c>
      <c r="B911" s="93" t="s">
        <v>304</v>
      </c>
      <c r="C911" s="94" t="s">
        <v>962</v>
      </c>
      <c r="D911" s="93" t="s">
        <v>963</v>
      </c>
      <c r="E911" s="93" t="s">
        <v>964</v>
      </c>
      <c r="F911" s="93" t="s">
        <v>965</v>
      </c>
      <c r="G911" s="93" t="s">
        <v>966</v>
      </c>
      <c r="H911" s="93" t="s">
        <v>967</v>
      </c>
      <c r="I911" s="93" t="s">
        <v>968</v>
      </c>
      <c r="J911" s="93" t="s">
        <v>914</v>
      </c>
    </row>
    <row r="912" spans="1:12">
      <c r="A912" s="102">
        <v>1</v>
      </c>
      <c r="B912" s="69" t="s">
        <v>789</v>
      </c>
      <c r="C912" s="96"/>
      <c r="D912" s="96"/>
      <c r="E912" s="96"/>
      <c r="F912" s="97">
        <f>J912</f>
        <v>13.2</v>
      </c>
      <c r="G912" s="96"/>
      <c r="H912" s="96"/>
      <c r="I912" s="96"/>
      <c r="J912" s="96">
        <v>13.2</v>
      </c>
      <c r="L912">
        <f>J912</f>
        <v>13.2</v>
      </c>
    </row>
    <row r="913" spans="1:12" ht="15" thickBot="1">
      <c r="A913" s="92">
        <v>2</v>
      </c>
      <c r="B913" s="75" t="s">
        <v>639</v>
      </c>
      <c r="C913" s="73"/>
      <c r="D913" s="73"/>
      <c r="E913" s="73"/>
      <c r="F913" s="73"/>
      <c r="G913" s="100">
        <f t="shared" ref="G913:G918" si="86">J913</f>
        <v>6.5</v>
      </c>
      <c r="H913" s="73"/>
      <c r="I913" s="73"/>
      <c r="J913" s="73">
        <v>6.5</v>
      </c>
    </row>
    <row r="914" spans="1:12" ht="15" thickBot="1">
      <c r="A914" s="102">
        <v>3</v>
      </c>
      <c r="B914" s="75" t="s">
        <v>639</v>
      </c>
      <c r="C914" s="73"/>
      <c r="D914" s="73"/>
      <c r="E914" s="73"/>
      <c r="F914" s="73"/>
      <c r="G914" s="100">
        <f t="shared" si="86"/>
        <v>5.5</v>
      </c>
      <c r="H914" s="73"/>
      <c r="I914" s="73"/>
      <c r="J914" s="73">
        <v>5.5</v>
      </c>
    </row>
    <row r="915" spans="1:12" ht="15" thickBot="1">
      <c r="A915" s="92">
        <v>4</v>
      </c>
      <c r="B915" s="75" t="s">
        <v>638</v>
      </c>
      <c r="C915" s="73"/>
      <c r="D915" s="73"/>
      <c r="E915" s="73"/>
      <c r="F915" s="73"/>
      <c r="G915" s="135">
        <f t="shared" si="86"/>
        <v>1.5</v>
      </c>
      <c r="H915" s="73"/>
      <c r="I915" s="73"/>
      <c r="J915" s="73">
        <v>1.5</v>
      </c>
    </row>
    <row r="916" spans="1:12" ht="15" thickBot="1">
      <c r="A916" s="102">
        <v>5</v>
      </c>
      <c r="B916" s="75" t="s">
        <v>639</v>
      </c>
      <c r="C916" s="73"/>
      <c r="D916" s="73"/>
      <c r="E916" s="73"/>
      <c r="F916" s="73"/>
      <c r="G916" s="100">
        <f t="shared" si="86"/>
        <v>9.1</v>
      </c>
      <c r="H916" s="73"/>
      <c r="I916" s="73"/>
      <c r="J916" s="73">
        <v>9.1</v>
      </c>
    </row>
    <row r="917" spans="1:12" ht="15" thickBot="1">
      <c r="A917" s="92">
        <v>6</v>
      </c>
      <c r="B917" s="75" t="s">
        <v>790</v>
      </c>
      <c r="C917" s="73"/>
      <c r="D917" s="73"/>
      <c r="E917" s="73"/>
      <c r="F917" s="73"/>
      <c r="G917" s="100">
        <f t="shared" si="86"/>
        <v>3.1</v>
      </c>
      <c r="H917" s="73"/>
      <c r="I917" s="73"/>
      <c r="J917" s="73">
        <v>3.1</v>
      </c>
    </row>
    <row r="918" spans="1:12" ht="15" thickBot="1">
      <c r="A918" s="102">
        <v>7</v>
      </c>
      <c r="B918" s="75" t="s">
        <v>791</v>
      </c>
      <c r="C918" s="73"/>
      <c r="D918" s="73"/>
      <c r="E918" s="73"/>
      <c r="F918" s="73"/>
      <c r="G918" s="135">
        <f t="shared" si="86"/>
        <v>12.2</v>
      </c>
      <c r="H918" s="73"/>
      <c r="I918" s="73"/>
      <c r="J918" s="73">
        <v>12.2</v>
      </c>
    </row>
    <row r="919" spans="1:12" ht="15" thickBot="1">
      <c r="A919" s="92">
        <v>8</v>
      </c>
      <c r="B919" s="75" t="s">
        <v>792</v>
      </c>
      <c r="C919" s="73"/>
      <c r="D919" s="73"/>
      <c r="E919" s="73"/>
      <c r="F919" s="100">
        <f>J919</f>
        <v>12.5</v>
      </c>
      <c r="G919" s="73"/>
      <c r="H919" s="73"/>
      <c r="I919" s="73"/>
      <c r="J919" s="73">
        <v>12.5</v>
      </c>
    </row>
    <row r="920" spans="1:12" ht="15" thickBot="1">
      <c r="A920" s="102">
        <v>9</v>
      </c>
      <c r="B920" s="75" t="s">
        <v>792</v>
      </c>
      <c r="C920" s="73"/>
      <c r="D920" s="73"/>
      <c r="E920" s="73"/>
      <c r="F920" s="100">
        <f>J920</f>
        <v>27.4</v>
      </c>
      <c r="G920" s="73"/>
      <c r="H920" s="73"/>
      <c r="I920" s="73"/>
      <c r="J920" s="73">
        <v>27.4</v>
      </c>
    </row>
    <row r="921" spans="1:12" ht="15" thickBot="1">
      <c r="A921" s="92">
        <v>10</v>
      </c>
      <c r="B921" s="75" t="s">
        <v>785</v>
      </c>
      <c r="C921" s="73"/>
      <c r="D921" s="73"/>
      <c r="E921" s="73"/>
      <c r="F921" s="73"/>
      <c r="G921" s="100">
        <f>J921</f>
        <v>12.7</v>
      </c>
      <c r="H921" s="73"/>
      <c r="I921" s="73"/>
      <c r="J921" s="73">
        <v>12.7</v>
      </c>
    </row>
    <row r="922" spans="1:12" ht="15" thickBot="1">
      <c r="A922" s="102">
        <v>11</v>
      </c>
      <c r="B922" s="75" t="s">
        <v>793</v>
      </c>
      <c r="C922" s="73"/>
      <c r="D922" s="73"/>
      <c r="E922" s="73"/>
      <c r="F922" s="73"/>
      <c r="G922" s="135">
        <f>J922</f>
        <v>12.7</v>
      </c>
      <c r="H922" s="73"/>
      <c r="I922" s="73"/>
      <c r="J922" s="73">
        <v>12.7</v>
      </c>
    </row>
    <row r="923" spans="1:12" ht="15" thickBot="1">
      <c r="A923" s="92">
        <v>12</v>
      </c>
      <c r="B923" s="75" t="s">
        <v>794</v>
      </c>
      <c r="C923" s="73"/>
      <c r="D923" s="73"/>
      <c r="E923" s="73"/>
      <c r="F923" s="100">
        <f>J923</f>
        <v>27.1</v>
      </c>
      <c r="G923" s="73"/>
      <c r="H923" s="73"/>
      <c r="I923" s="73"/>
      <c r="J923" s="73">
        <v>27.1</v>
      </c>
      <c r="L923">
        <f>J923</f>
        <v>27.1</v>
      </c>
    </row>
    <row r="924" spans="1:12" ht="15" thickBot="1">
      <c r="A924" s="102">
        <v>13</v>
      </c>
      <c r="B924" s="75" t="s">
        <v>794</v>
      </c>
      <c r="C924" s="73"/>
      <c r="D924" s="73"/>
      <c r="E924" s="73"/>
      <c r="F924" s="100">
        <f>J924</f>
        <v>19.399999999999999</v>
      </c>
      <c r="G924" s="73"/>
      <c r="H924" s="73"/>
      <c r="I924" s="73"/>
      <c r="J924" s="73">
        <v>19.399999999999999</v>
      </c>
      <c r="L924">
        <f>J924</f>
        <v>19.399999999999999</v>
      </c>
    </row>
    <row r="925" spans="1:12" ht="15" thickBot="1">
      <c r="A925" s="92">
        <v>14</v>
      </c>
      <c r="B925" s="75" t="s">
        <v>795</v>
      </c>
      <c r="C925" s="73"/>
      <c r="D925" s="73"/>
      <c r="E925" s="73"/>
      <c r="F925" s="73"/>
      <c r="G925" s="135">
        <f>J925</f>
        <v>12.4</v>
      </c>
      <c r="H925" s="73"/>
      <c r="I925" s="73"/>
      <c r="J925" s="73">
        <v>12.4</v>
      </c>
    </row>
    <row r="926" spans="1:12" ht="15" thickBot="1">
      <c r="A926" s="102">
        <v>15</v>
      </c>
      <c r="B926" s="75" t="s">
        <v>796</v>
      </c>
      <c r="C926" s="73"/>
      <c r="D926" s="73"/>
      <c r="E926" s="73"/>
      <c r="F926" s="73"/>
      <c r="G926" s="135">
        <f>J926</f>
        <v>19.7</v>
      </c>
      <c r="H926" s="73"/>
      <c r="I926" s="73"/>
      <c r="J926" s="73">
        <v>19.7</v>
      </c>
    </row>
    <row r="927" spans="1:12" ht="15" thickBot="1">
      <c r="A927" s="92">
        <v>16</v>
      </c>
      <c r="B927" s="75" t="s">
        <v>797</v>
      </c>
      <c r="C927" s="73"/>
      <c r="D927" s="73"/>
      <c r="E927" s="73"/>
      <c r="F927" s="73"/>
      <c r="G927" s="135">
        <f>J927</f>
        <v>12.8</v>
      </c>
      <c r="H927" s="73"/>
      <c r="I927" s="73"/>
      <c r="J927" s="73">
        <v>12.8</v>
      </c>
    </row>
    <row r="928" spans="1:12" ht="15" thickBot="1">
      <c r="A928" s="102">
        <v>17</v>
      </c>
      <c r="B928" s="75" t="s">
        <v>798</v>
      </c>
      <c r="C928" s="73"/>
      <c r="D928" s="73"/>
      <c r="E928" s="73"/>
      <c r="F928" s="73"/>
      <c r="G928" s="135">
        <f>J928</f>
        <v>11.8</v>
      </c>
      <c r="H928" s="73"/>
      <c r="I928" s="73"/>
      <c r="J928" s="73">
        <v>11.8</v>
      </c>
    </row>
    <row r="929" spans="1:12" ht="15" thickBot="1">
      <c r="A929" s="92">
        <v>18</v>
      </c>
      <c r="B929" s="75" t="s">
        <v>799</v>
      </c>
      <c r="C929" s="73"/>
      <c r="D929" s="73"/>
      <c r="E929" s="73"/>
      <c r="F929" s="100">
        <f>J929</f>
        <v>38.4</v>
      </c>
      <c r="G929" s="73"/>
      <c r="H929" s="73"/>
      <c r="I929" s="73"/>
      <c r="J929" s="73">
        <v>38.4</v>
      </c>
    </row>
    <row r="930" spans="1:12" ht="15" thickBot="1">
      <c r="A930" s="102">
        <v>19</v>
      </c>
      <c r="B930" s="75" t="s">
        <v>584</v>
      </c>
      <c r="C930" s="73"/>
      <c r="D930" s="73"/>
      <c r="E930" s="73"/>
      <c r="F930" s="73"/>
      <c r="G930" s="100">
        <f>J930</f>
        <v>183.7</v>
      </c>
      <c r="H930" s="73"/>
      <c r="I930" s="73"/>
      <c r="J930" s="73">
        <v>183.7</v>
      </c>
      <c r="L930">
        <f>J930</f>
        <v>183.7</v>
      </c>
    </row>
    <row r="931" spans="1:12" ht="15" thickBot="1">
      <c r="A931" s="92">
        <v>20</v>
      </c>
      <c r="B931" s="75" t="s">
        <v>516</v>
      </c>
      <c r="C931" s="73"/>
      <c r="D931" s="73"/>
      <c r="E931" s="73"/>
      <c r="F931" s="73"/>
      <c r="G931" s="73"/>
      <c r="H931" s="73"/>
      <c r="I931" s="73">
        <f>J931</f>
        <v>6.25</v>
      </c>
      <c r="J931" s="73">
        <v>6.25</v>
      </c>
    </row>
    <row r="932" spans="1:12" ht="15" thickBot="1">
      <c r="A932" s="102">
        <v>21</v>
      </c>
      <c r="B932" s="75" t="s">
        <v>800</v>
      </c>
      <c r="C932" s="73"/>
      <c r="D932" s="73"/>
      <c r="E932" s="73"/>
      <c r="F932" s="73"/>
      <c r="G932" s="73"/>
      <c r="H932" s="73"/>
      <c r="I932" s="73">
        <f>J932</f>
        <v>38.61</v>
      </c>
      <c r="J932" s="73">
        <v>38.61</v>
      </c>
      <c r="L932">
        <f>J932</f>
        <v>38.61</v>
      </c>
    </row>
    <row r="933" spans="1:12" ht="15" thickBot="1">
      <c r="A933" s="119"/>
      <c r="B933" s="120" t="s">
        <v>886</v>
      </c>
      <c r="C933" s="111"/>
      <c r="D933" s="121"/>
      <c r="E933" s="121">
        <f>SUM(E912:E932)</f>
        <v>0</v>
      </c>
      <c r="F933" s="121">
        <f>SUM(F912:F932)</f>
        <v>138</v>
      </c>
      <c r="G933" s="121">
        <f>SUM(G912:G932)</f>
        <v>303.7</v>
      </c>
      <c r="H933" s="121">
        <f>SUM(H912:H932)</f>
        <v>0</v>
      </c>
      <c r="I933" s="121">
        <f>SUM(I912:I932)</f>
        <v>44.86</v>
      </c>
      <c r="J933" s="121"/>
    </row>
    <row r="934" spans="1:12">
      <c r="A934" s="204" t="s">
        <v>1015</v>
      </c>
      <c r="B934" s="204"/>
      <c r="C934" s="204"/>
      <c r="D934" s="204"/>
      <c r="E934" s="204"/>
      <c r="F934" s="204"/>
      <c r="G934" s="204"/>
      <c r="H934" s="95"/>
      <c r="I934" s="95"/>
      <c r="J934" s="93">
        <f>SUM(J912:J933)</f>
        <v>486.56</v>
      </c>
    </row>
    <row r="937" spans="1:12">
      <c r="A937" t="s">
        <v>1056</v>
      </c>
    </row>
    <row r="939" spans="1:12">
      <c r="A939" s="92" t="s">
        <v>303</v>
      </c>
      <c r="B939" s="93" t="s">
        <v>304</v>
      </c>
      <c r="C939" s="94" t="s">
        <v>962</v>
      </c>
      <c r="D939" s="93" t="s">
        <v>963</v>
      </c>
      <c r="E939" s="93" t="s">
        <v>964</v>
      </c>
      <c r="F939" s="93" t="s">
        <v>965</v>
      </c>
      <c r="G939" s="93" t="s">
        <v>966</v>
      </c>
      <c r="H939" s="93" t="s">
        <v>967</v>
      </c>
      <c r="I939" s="93" t="s">
        <v>968</v>
      </c>
      <c r="J939" s="93" t="s">
        <v>914</v>
      </c>
    </row>
    <row r="940" spans="1:12">
      <c r="A940" s="102">
        <v>1</v>
      </c>
      <c r="B940" s="69" t="s">
        <v>466</v>
      </c>
      <c r="C940" s="96"/>
      <c r="D940" s="96"/>
      <c r="E940" s="96"/>
      <c r="F940" s="152">
        <v>0</v>
      </c>
      <c r="G940" s="143">
        <v>5.9</v>
      </c>
      <c r="H940" s="96"/>
      <c r="I940" s="96"/>
      <c r="J940" s="96">
        <v>5.9</v>
      </c>
    </row>
    <row r="941" spans="1:12">
      <c r="A941" s="102">
        <v>2</v>
      </c>
      <c r="B941" s="69" t="s">
        <v>1057</v>
      </c>
      <c r="C941" s="96"/>
      <c r="D941" s="96"/>
      <c r="E941" s="96"/>
      <c r="F941" s="152">
        <v>0</v>
      </c>
      <c r="G941" s="143">
        <v>5.4</v>
      </c>
      <c r="H941" s="96"/>
      <c r="I941" s="96"/>
      <c r="J941" s="96">
        <v>5.4</v>
      </c>
      <c r="L941">
        <f>J941</f>
        <v>5.4</v>
      </c>
    </row>
    <row r="942" spans="1:12">
      <c r="A942" s="102">
        <v>3</v>
      </c>
      <c r="B942" s="69" t="s">
        <v>639</v>
      </c>
      <c r="C942" s="96"/>
      <c r="D942" s="96"/>
      <c r="E942" s="96"/>
      <c r="F942" s="96"/>
      <c r="G942" s="97">
        <v>3.3</v>
      </c>
      <c r="H942" s="96"/>
      <c r="I942" s="96"/>
      <c r="J942" s="96">
        <v>3.3</v>
      </c>
    </row>
    <row r="943" spans="1:12">
      <c r="A943" s="102">
        <v>4</v>
      </c>
      <c r="B943" s="69" t="s">
        <v>1016</v>
      </c>
      <c r="C943" s="96"/>
      <c r="D943" s="96"/>
      <c r="E943" s="96"/>
      <c r="F943" s="96"/>
      <c r="G943" s="97">
        <v>13.1</v>
      </c>
      <c r="H943" s="96"/>
      <c r="I943" s="96"/>
      <c r="J943" s="96">
        <v>13.1</v>
      </c>
    </row>
    <row r="944" spans="1:12">
      <c r="A944" s="92">
        <v>5</v>
      </c>
      <c r="B944" s="75" t="s">
        <v>584</v>
      </c>
      <c r="C944" s="73"/>
      <c r="D944" s="73"/>
      <c r="E944" s="73"/>
      <c r="F944" s="73"/>
      <c r="G944" s="153">
        <v>0</v>
      </c>
      <c r="H944" s="73">
        <v>67.2</v>
      </c>
      <c r="I944" s="73"/>
      <c r="J944" s="73">
        <v>67.2</v>
      </c>
    </row>
    <row r="945" spans="1:12">
      <c r="A945" s="92">
        <v>6</v>
      </c>
      <c r="B945" s="75" t="s">
        <v>1058</v>
      </c>
      <c r="C945" s="73"/>
      <c r="D945" s="73"/>
      <c r="E945" s="73"/>
      <c r="F945" s="73"/>
      <c r="G945" s="100">
        <v>27</v>
      </c>
      <c r="H945" s="73"/>
      <c r="I945" s="73"/>
      <c r="J945" s="73">
        <v>27</v>
      </c>
    </row>
    <row r="946" spans="1:12">
      <c r="A946" s="92">
        <v>7</v>
      </c>
      <c r="B946" s="75" t="s">
        <v>104</v>
      </c>
      <c r="C946" s="73"/>
      <c r="D946" s="73"/>
      <c r="E946" s="73"/>
      <c r="F946" s="73"/>
      <c r="G946" s="100">
        <v>17.399999999999999</v>
      </c>
      <c r="H946" s="73"/>
      <c r="I946" s="73"/>
      <c r="J946" s="73">
        <v>17.399999999999999</v>
      </c>
    </row>
    <row r="947" spans="1:12" ht="15" thickBot="1">
      <c r="A947" s="92">
        <v>8</v>
      </c>
      <c r="B947" s="75" t="s">
        <v>104</v>
      </c>
      <c r="C947" s="73"/>
      <c r="D947" s="73"/>
      <c r="E947" s="73"/>
      <c r="F947" s="73"/>
      <c r="G947" s="100">
        <v>29.3</v>
      </c>
      <c r="H947" s="73"/>
      <c r="I947" s="73"/>
      <c r="J947" s="73">
        <v>29.3</v>
      </c>
    </row>
    <row r="948" spans="1:12" ht="15" thickBot="1">
      <c r="A948" s="92">
        <v>10</v>
      </c>
      <c r="B948" s="75" t="s">
        <v>793</v>
      </c>
      <c r="C948" s="73"/>
      <c r="D948" s="73"/>
      <c r="E948" s="73"/>
      <c r="F948" s="73"/>
      <c r="G948" s="100">
        <v>15.3</v>
      </c>
      <c r="H948" s="73"/>
      <c r="I948" s="73"/>
      <c r="J948" s="73">
        <v>15.3</v>
      </c>
      <c r="L948">
        <f>J948</f>
        <v>15.3</v>
      </c>
    </row>
    <row r="949" spans="1:12">
      <c r="A949" s="92">
        <v>11</v>
      </c>
      <c r="B949" s="75" t="s">
        <v>1059</v>
      </c>
      <c r="C949" s="73"/>
      <c r="D949" s="73"/>
      <c r="E949" s="73"/>
      <c r="F949" s="73"/>
      <c r="G949" s="100">
        <v>13.6</v>
      </c>
      <c r="H949" s="73"/>
      <c r="I949" s="73"/>
      <c r="J949" s="73">
        <v>13.6</v>
      </c>
      <c r="L949">
        <f>J949</f>
        <v>13.6</v>
      </c>
    </row>
    <row r="950" spans="1:12">
      <c r="A950" s="92">
        <v>12</v>
      </c>
      <c r="B950" s="75" t="s">
        <v>486</v>
      </c>
      <c r="C950" s="73"/>
      <c r="D950" s="73"/>
      <c r="E950" s="73"/>
      <c r="F950" s="73"/>
      <c r="G950" s="100">
        <v>21.7</v>
      </c>
      <c r="H950" s="73"/>
      <c r="I950" s="73"/>
      <c r="J950" s="73">
        <v>21.7</v>
      </c>
    </row>
    <row r="951" spans="1:12">
      <c r="A951" s="92">
        <v>13</v>
      </c>
      <c r="B951" s="75" t="s">
        <v>1060</v>
      </c>
      <c r="C951" s="73"/>
      <c r="D951" s="73"/>
      <c r="E951" s="73"/>
      <c r="F951" s="73"/>
      <c r="G951" s="100">
        <v>1.9</v>
      </c>
      <c r="H951" s="73"/>
      <c r="I951" s="73"/>
      <c r="J951" s="73">
        <v>1.9</v>
      </c>
    </row>
    <row r="952" spans="1:12">
      <c r="A952" s="92">
        <v>14</v>
      </c>
      <c r="B952" s="75" t="s">
        <v>486</v>
      </c>
      <c r="C952" s="73"/>
      <c r="D952" s="73"/>
      <c r="E952" s="73"/>
      <c r="F952" s="73"/>
      <c r="G952" s="100">
        <v>19.600000000000001</v>
      </c>
      <c r="H952" s="73"/>
      <c r="I952" s="73"/>
      <c r="J952" s="73">
        <v>19.600000000000001</v>
      </c>
    </row>
    <row r="953" spans="1:12">
      <c r="A953" s="92">
        <v>15</v>
      </c>
      <c r="B953" s="75" t="s">
        <v>1061</v>
      </c>
      <c r="C953" s="73"/>
      <c r="D953" s="73"/>
      <c r="E953" s="73"/>
      <c r="F953" s="73"/>
      <c r="G953" s="100">
        <v>19.600000000000001</v>
      </c>
      <c r="H953" s="73"/>
      <c r="I953" s="73"/>
      <c r="J953" s="73">
        <v>19.600000000000001</v>
      </c>
    </row>
    <row r="954" spans="1:12">
      <c r="A954" s="92">
        <v>16</v>
      </c>
      <c r="B954" s="75" t="s">
        <v>104</v>
      </c>
      <c r="C954" s="73"/>
      <c r="D954" s="73"/>
      <c r="E954" s="73"/>
      <c r="F954" s="73"/>
      <c r="G954" s="100">
        <v>10.1</v>
      </c>
      <c r="H954" s="73"/>
      <c r="I954" s="73"/>
      <c r="J954" s="73">
        <v>10.1</v>
      </c>
    </row>
    <row r="955" spans="1:12">
      <c r="A955" s="92">
        <v>17</v>
      </c>
      <c r="B955" s="75" t="s">
        <v>805</v>
      </c>
      <c r="C955" s="73"/>
      <c r="D955" s="73"/>
      <c r="E955" s="73"/>
      <c r="F955" s="73"/>
      <c r="G955" s="100">
        <v>5</v>
      </c>
      <c r="H955" s="73"/>
      <c r="I955" s="73"/>
      <c r="J955" s="73">
        <v>5</v>
      </c>
    </row>
    <row r="956" spans="1:12">
      <c r="A956" s="92">
        <v>18</v>
      </c>
      <c r="B956" s="75" t="s">
        <v>460</v>
      </c>
      <c r="C956" s="73"/>
      <c r="D956" s="73"/>
      <c r="E956" s="73"/>
      <c r="F956" s="73"/>
      <c r="G956" s="153"/>
      <c r="H956" s="73">
        <v>1.8</v>
      </c>
      <c r="I956" s="73"/>
      <c r="J956" s="73">
        <v>1.8</v>
      </c>
    </row>
    <row r="957" spans="1:12" ht="15" thickBot="1">
      <c r="A957" s="92">
        <v>19</v>
      </c>
      <c r="B957" s="75" t="s">
        <v>104</v>
      </c>
      <c r="C957" s="73"/>
      <c r="D957" s="73"/>
      <c r="E957" s="73"/>
      <c r="F957" s="73"/>
      <c r="G957" s="73">
        <v>10.1</v>
      </c>
      <c r="H957" s="73"/>
      <c r="I957" s="73"/>
      <c r="J957" s="73">
        <v>10.1</v>
      </c>
    </row>
    <row r="958" spans="1:12" s="53" customFormat="1" ht="15" thickBot="1">
      <c r="A958" s="92"/>
      <c r="B958" s="75" t="s">
        <v>104</v>
      </c>
      <c r="C958" s="73"/>
      <c r="D958" s="73"/>
      <c r="E958" s="73"/>
      <c r="F958" s="73"/>
      <c r="G958" s="73">
        <v>7.3</v>
      </c>
      <c r="H958" s="73"/>
      <c r="I958" s="73"/>
      <c r="J958" s="73">
        <v>7.3</v>
      </c>
    </row>
    <row r="959" spans="1:12" ht="15" thickBot="1">
      <c r="A959" s="119"/>
      <c r="B959" s="120" t="s">
        <v>886</v>
      </c>
      <c r="C959" s="111"/>
      <c r="D959" s="121"/>
      <c r="E959" s="121">
        <f>SUM(E940:E957)</f>
        <v>0</v>
      </c>
      <c r="F959" s="121">
        <f>SUM(F940:F957)</f>
        <v>0</v>
      </c>
      <c r="G959" s="121">
        <f>SUM(G940:G958)</f>
        <v>225.59999999999997</v>
      </c>
      <c r="H959" s="121">
        <f>SUM(H940:H957)</f>
        <v>69</v>
      </c>
      <c r="I959" s="121">
        <f>SUM(I940:I957)</f>
        <v>0</v>
      </c>
      <c r="J959" s="121"/>
    </row>
    <row r="960" spans="1:12">
      <c r="A960" s="204" t="s">
        <v>1062</v>
      </c>
      <c r="B960" s="204"/>
      <c r="C960" s="204"/>
      <c r="D960" s="204"/>
      <c r="E960" s="204"/>
      <c r="F960" s="204"/>
      <c r="G960" s="204"/>
      <c r="H960" s="95"/>
      <c r="I960" s="95"/>
      <c r="J960" s="93">
        <f>SUM(J940:J959)</f>
        <v>294.60000000000008</v>
      </c>
    </row>
    <row r="963" spans="1:12">
      <c r="A963" t="s">
        <v>1017</v>
      </c>
    </row>
    <row r="965" spans="1:12">
      <c r="A965" s="92" t="s">
        <v>303</v>
      </c>
      <c r="B965" s="93" t="s">
        <v>304</v>
      </c>
      <c r="C965" s="94" t="s">
        <v>962</v>
      </c>
      <c r="D965" s="93" t="s">
        <v>963</v>
      </c>
      <c r="E965" s="93" t="s">
        <v>964</v>
      </c>
      <c r="F965" s="93" t="s">
        <v>965</v>
      </c>
      <c r="G965" s="93" t="s">
        <v>966</v>
      </c>
      <c r="H965" s="93" t="s">
        <v>967</v>
      </c>
      <c r="I965" s="93" t="s">
        <v>968</v>
      </c>
      <c r="J965" s="93" t="s">
        <v>914</v>
      </c>
    </row>
    <row r="966" spans="1:12">
      <c r="A966" s="102">
        <v>1</v>
      </c>
      <c r="B966" s="69" t="s">
        <v>486</v>
      </c>
      <c r="C966" s="96"/>
      <c r="D966" s="96"/>
      <c r="E966" s="96"/>
      <c r="F966" s="96"/>
      <c r="G966" s="103">
        <f>J966</f>
        <v>5.3</v>
      </c>
      <c r="H966" s="96"/>
      <c r="I966" s="96"/>
      <c r="J966" s="96">
        <v>5.3</v>
      </c>
    </row>
    <row r="967" spans="1:12">
      <c r="A967" s="102">
        <v>2</v>
      </c>
      <c r="B967" s="69" t="s">
        <v>5</v>
      </c>
      <c r="C967" s="96"/>
      <c r="D967" s="96"/>
      <c r="E967" s="96"/>
      <c r="F967" s="96">
        <f>J967</f>
        <v>16.3</v>
      </c>
      <c r="G967" s="96"/>
      <c r="H967" s="96"/>
      <c r="I967" s="96"/>
      <c r="J967" s="96">
        <v>16.3</v>
      </c>
      <c r="L967">
        <f t="shared" ref="L967:L973" si="87">J967</f>
        <v>16.3</v>
      </c>
    </row>
    <row r="968" spans="1:12">
      <c r="A968" s="102">
        <v>3</v>
      </c>
      <c r="B968" s="69" t="s">
        <v>5</v>
      </c>
      <c r="C968" s="96"/>
      <c r="D968" s="96"/>
      <c r="E968" s="96"/>
      <c r="F968" s="96">
        <f>J968</f>
        <v>11.8</v>
      </c>
      <c r="G968" s="96"/>
      <c r="H968" s="96"/>
      <c r="I968" s="96"/>
      <c r="J968" s="96">
        <v>11.8</v>
      </c>
      <c r="L968">
        <f t="shared" si="87"/>
        <v>11.8</v>
      </c>
    </row>
    <row r="969" spans="1:12">
      <c r="A969" s="102">
        <v>4</v>
      </c>
      <c r="B969" s="69" t="s">
        <v>5</v>
      </c>
      <c r="C969" s="96"/>
      <c r="D969" s="96"/>
      <c r="E969" s="96"/>
      <c r="F969" s="96">
        <f>J969</f>
        <v>11</v>
      </c>
      <c r="G969" s="96"/>
      <c r="H969" s="96"/>
      <c r="I969" s="96"/>
      <c r="J969" s="96">
        <v>11</v>
      </c>
      <c r="L969">
        <f t="shared" si="87"/>
        <v>11</v>
      </c>
    </row>
    <row r="970" spans="1:12">
      <c r="A970" s="92">
        <v>5</v>
      </c>
      <c r="B970" s="75" t="s">
        <v>48</v>
      </c>
      <c r="C970" s="73"/>
      <c r="D970" s="73"/>
      <c r="E970" s="73"/>
      <c r="F970" s="73">
        <f>J970</f>
        <v>16.3</v>
      </c>
      <c r="G970" s="73"/>
      <c r="H970" s="73"/>
      <c r="I970" s="73"/>
      <c r="J970" s="73">
        <v>16.3</v>
      </c>
      <c r="L970">
        <f t="shared" si="87"/>
        <v>16.3</v>
      </c>
    </row>
    <row r="971" spans="1:12">
      <c r="A971" s="92">
        <v>6</v>
      </c>
      <c r="B971" s="75" t="s">
        <v>18</v>
      </c>
      <c r="C971" s="73"/>
      <c r="D971" s="73"/>
      <c r="E971" s="73"/>
      <c r="F971" s="73"/>
      <c r="G971" s="100">
        <f>J971</f>
        <v>43.5</v>
      </c>
      <c r="H971" s="73"/>
      <c r="I971" s="73"/>
      <c r="J971" s="73">
        <v>43.5</v>
      </c>
      <c r="L971">
        <f t="shared" si="87"/>
        <v>43.5</v>
      </c>
    </row>
    <row r="972" spans="1:12">
      <c r="A972" s="92">
        <v>7</v>
      </c>
      <c r="B972" s="75" t="s">
        <v>549</v>
      </c>
      <c r="C972" s="73"/>
      <c r="D972" s="73"/>
      <c r="E972" s="73"/>
      <c r="F972" s="73">
        <f>J972</f>
        <v>10.3</v>
      </c>
      <c r="G972" s="73"/>
      <c r="H972" s="73"/>
      <c r="I972" s="73"/>
      <c r="J972" s="73">
        <v>10.3</v>
      </c>
      <c r="L972">
        <f t="shared" si="87"/>
        <v>10.3</v>
      </c>
    </row>
    <row r="973" spans="1:12">
      <c r="A973" s="92">
        <v>8</v>
      </c>
      <c r="B973" s="75" t="s">
        <v>584</v>
      </c>
      <c r="C973" s="73"/>
      <c r="D973" s="73"/>
      <c r="E973" s="73"/>
      <c r="F973" s="73"/>
      <c r="G973" s="100">
        <f>J973</f>
        <v>36</v>
      </c>
      <c r="H973" s="73"/>
      <c r="I973" s="73"/>
      <c r="J973" s="73">
        <v>36</v>
      </c>
      <c r="L973">
        <f t="shared" si="87"/>
        <v>36</v>
      </c>
    </row>
    <row r="974" spans="1:12">
      <c r="A974" s="92">
        <v>9</v>
      </c>
      <c r="B974" s="75" t="s">
        <v>809</v>
      </c>
      <c r="C974" s="73"/>
      <c r="D974" s="73"/>
      <c r="E974" s="73"/>
      <c r="F974" s="73"/>
      <c r="G974" s="135">
        <f>J974</f>
        <v>18.3</v>
      </c>
      <c r="H974" s="73"/>
      <c r="I974" s="73"/>
      <c r="J974" s="73">
        <v>18.3</v>
      </c>
    </row>
    <row r="975" spans="1:12">
      <c r="A975" s="92">
        <v>10</v>
      </c>
      <c r="B975" s="75" t="s">
        <v>5</v>
      </c>
      <c r="C975" s="73"/>
      <c r="D975" s="73"/>
      <c r="E975" s="73"/>
      <c r="F975" s="73">
        <f t="shared" ref="F975:F981" si="88">J975</f>
        <v>31.1</v>
      </c>
      <c r="G975" s="73"/>
      <c r="H975" s="73"/>
      <c r="I975" s="73"/>
      <c r="J975" s="73">
        <v>31.1</v>
      </c>
      <c r="L975">
        <f>J975</f>
        <v>31.1</v>
      </c>
    </row>
    <row r="976" spans="1:12">
      <c r="A976" s="92">
        <v>11</v>
      </c>
      <c r="B976" s="75" t="s">
        <v>81</v>
      </c>
      <c r="C976" s="73"/>
      <c r="D976" s="73"/>
      <c r="E976" s="73"/>
      <c r="F976" s="73">
        <f t="shared" si="88"/>
        <v>9.3000000000000007</v>
      </c>
      <c r="G976" s="73"/>
      <c r="H976" s="73"/>
      <c r="I976" s="73"/>
      <c r="J976" s="73">
        <v>9.3000000000000007</v>
      </c>
      <c r="L976">
        <f>J976</f>
        <v>9.3000000000000007</v>
      </c>
    </row>
    <row r="977" spans="1:12">
      <c r="A977" s="92">
        <v>12</v>
      </c>
      <c r="B977" s="75" t="s">
        <v>35</v>
      </c>
      <c r="C977" s="73"/>
      <c r="D977" s="73"/>
      <c r="E977" s="73"/>
      <c r="F977" s="73">
        <f t="shared" si="88"/>
        <v>7.2</v>
      </c>
      <c r="G977" s="73"/>
      <c r="H977" s="73"/>
      <c r="I977" s="73"/>
      <c r="J977" s="73">
        <v>7.2</v>
      </c>
      <c r="L977">
        <f>J977</f>
        <v>7.2</v>
      </c>
    </row>
    <row r="978" spans="1:12">
      <c r="A978" s="92">
        <v>13</v>
      </c>
      <c r="B978" s="75" t="s">
        <v>52</v>
      </c>
      <c r="C978" s="73"/>
      <c r="D978" s="73"/>
      <c r="E978" s="73"/>
      <c r="F978" s="73">
        <f t="shared" si="88"/>
        <v>3.8</v>
      </c>
      <c r="G978" s="73"/>
      <c r="H978" s="73"/>
      <c r="I978" s="73"/>
      <c r="J978" s="73">
        <v>3.8</v>
      </c>
    </row>
    <row r="979" spans="1:12">
      <c r="A979" s="92">
        <v>14</v>
      </c>
      <c r="B979" s="75" t="s">
        <v>52</v>
      </c>
      <c r="C979" s="73"/>
      <c r="D979" s="73"/>
      <c r="E979" s="73"/>
      <c r="F979" s="73">
        <f t="shared" si="88"/>
        <v>3.9</v>
      </c>
      <c r="G979" s="73"/>
      <c r="H979" s="73"/>
      <c r="I979" s="73"/>
      <c r="J979" s="73">
        <v>3.9</v>
      </c>
    </row>
    <row r="980" spans="1:12">
      <c r="A980" s="92">
        <v>15</v>
      </c>
      <c r="B980" s="75" t="s">
        <v>810</v>
      </c>
      <c r="C980" s="73"/>
      <c r="D980" s="73"/>
      <c r="E980" s="73"/>
      <c r="F980" s="73">
        <f t="shared" si="88"/>
        <v>15.2</v>
      </c>
      <c r="G980" s="73"/>
      <c r="H980" s="73"/>
      <c r="I980" s="73"/>
      <c r="J980" s="73">
        <v>15.2</v>
      </c>
    </row>
    <row r="981" spans="1:12">
      <c r="A981" s="92">
        <v>16</v>
      </c>
      <c r="B981" s="75" t="s">
        <v>584</v>
      </c>
      <c r="C981" s="73"/>
      <c r="D981" s="73"/>
      <c r="E981" s="73"/>
      <c r="F981" s="73">
        <f t="shared" si="88"/>
        <v>5.3</v>
      </c>
      <c r="G981" s="73"/>
      <c r="H981" s="73"/>
      <c r="I981" s="73"/>
      <c r="J981" s="73">
        <v>5.3</v>
      </c>
      <c r="L981">
        <f>J981</f>
        <v>5.3</v>
      </c>
    </row>
    <row r="982" spans="1:12">
      <c r="A982" s="92">
        <v>17</v>
      </c>
      <c r="B982" s="75" t="s">
        <v>832</v>
      </c>
      <c r="C982" s="73"/>
      <c r="D982" s="73"/>
      <c r="E982" s="73"/>
      <c r="F982" s="73"/>
      <c r="G982" s="100">
        <f>J982</f>
        <v>9.4</v>
      </c>
      <c r="H982" s="73"/>
      <c r="I982" s="73"/>
      <c r="J982" s="73">
        <v>9.4</v>
      </c>
      <c r="L982">
        <f>J982</f>
        <v>9.4</v>
      </c>
    </row>
    <row r="983" spans="1:12">
      <c r="A983" s="92">
        <v>18</v>
      </c>
      <c r="B983" s="75" t="s">
        <v>832</v>
      </c>
      <c r="C983" s="73"/>
      <c r="D983" s="73"/>
      <c r="E983" s="73"/>
      <c r="F983" s="73"/>
      <c r="G983" s="100">
        <f>J983</f>
        <v>7.4</v>
      </c>
      <c r="H983" s="73"/>
      <c r="I983" s="73"/>
      <c r="J983" s="73">
        <v>7.4</v>
      </c>
      <c r="L983">
        <f>J983</f>
        <v>7.4</v>
      </c>
    </row>
    <row r="984" spans="1:12">
      <c r="A984" s="92">
        <v>19</v>
      </c>
      <c r="B984" s="75" t="s">
        <v>832</v>
      </c>
      <c r="C984" s="73"/>
      <c r="D984" s="73"/>
      <c r="E984" s="73"/>
      <c r="F984" s="73"/>
      <c r="G984" s="100">
        <f>J984</f>
        <v>21.8</v>
      </c>
      <c r="H984" s="73"/>
      <c r="I984" s="73"/>
      <c r="J984" s="73">
        <v>21.8</v>
      </c>
      <c r="L984">
        <f>J984</f>
        <v>21.8</v>
      </c>
    </row>
    <row r="985" spans="1:12">
      <c r="A985" s="92">
        <v>20</v>
      </c>
      <c r="B985" s="75" t="s">
        <v>584</v>
      </c>
      <c r="C985" s="73"/>
      <c r="D985" s="73"/>
      <c r="E985" s="73"/>
      <c r="F985" s="73"/>
      <c r="G985" s="100">
        <f>J985</f>
        <v>11.2</v>
      </c>
      <c r="H985" s="73"/>
      <c r="I985" s="73"/>
      <c r="J985" s="73">
        <v>11.2</v>
      </c>
      <c r="L985">
        <f>J985</f>
        <v>11.2</v>
      </c>
    </row>
    <row r="986" spans="1:12">
      <c r="A986" s="119"/>
      <c r="B986" s="101" t="s">
        <v>886</v>
      </c>
      <c r="C986" s="75"/>
      <c r="D986" s="92"/>
      <c r="E986" s="92">
        <f>SUM(E966:E984)</f>
        <v>0</v>
      </c>
      <c r="F986" s="92">
        <f>SUM(F966:F985)</f>
        <v>141.50000000000003</v>
      </c>
      <c r="G986" s="92">
        <f>SUM(G966:G985)</f>
        <v>152.9</v>
      </c>
      <c r="H986" s="92">
        <f>SUM(H966:H985)</f>
        <v>0</v>
      </c>
      <c r="I986" s="92">
        <f>SUM(I966:I985)</f>
        <v>0</v>
      </c>
      <c r="J986" s="92"/>
    </row>
    <row r="987" spans="1:12">
      <c r="A987" s="204" t="s">
        <v>1018</v>
      </c>
      <c r="B987" s="204"/>
      <c r="C987" s="204"/>
      <c r="D987" s="204"/>
      <c r="E987" s="204"/>
      <c r="F987" s="204"/>
      <c r="G987" s="204"/>
      <c r="H987" s="95"/>
      <c r="I987" s="95"/>
      <c r="J987" s="93">
        <f>SUM(J966:J986)</f>
        <v>294.40000000000003</v>
      </c>
    </row>
    <row r="990" spans="1:12">
      <c r="A990" t="s">
        <v>1019</v>
      </c>
    </row>
    <row r="992" spans="1:12">
      <c r="A992" s="92" t="s">
        <v>303</v>
      </c>
      <c r="B992" s="93" t="s">
        <v>304</v>
      </c>
      <c r="C992" s="94" t="s">
        <v>962</v>
      </c>
      <c r="D992" s="93" t="s">
        <v>963</v>
      </c>
      <c r="E992" s="93" t="s">
        <v>964</v>
      </c>
      <c r="F992" s="93" t="s">
        <v>965</v>
      </c>
      <c r="G992" s="93" t="s">
        <v>966</v>
      </c>
      <c r="H992" s="93" t="s">
        <v>967</v>
      </c>
      <c r="I992" s="93" t="s">
        <v>968</v>
      </c>
      <c r="J992" s="93" t="s">
        <v>914</v>
      </c>
    </row>
    <row r="993" spans="1:12">
      <c r="A993" s="102">
        <v>1</v>
      </c>
      <c r="B993" s="69" t="s">
        <v>584</v>
      </c>
      <c r="C993" s="96"/>
      <c r="D993" s="96"/>
      <c r="E993" s="96"/>
      <c r="F993" s="96"/>
      <c r="G993" s="96"/>
      <c r="H993" s="96"/>
      <c r="I993" s="96"/>
      <c r="J993" s="96"/>
    </row>
    <row r="994" spans="1:12">
      <c r="A994" s="102">
        <v>2</v>
      </c>
      <c r="B994" s="69" t="s">
        <v>52</v>
      </c>
      <c r="C994" s="96"/>
      <c r="D994" s="96"/>
      <c r="E994" s="96"/>
      <c r="F994" s="96">
        <f>J994</f>
        <v>4.4800000000000004</v>
      </c>
      <c r="G994" s="96"/>
      <c r="H994" s="96"/>
      <c r="I994" s="96"/>
      <c r="J994" s="96">
        <v>4.4800000000000004</v>
      </c>
    </row>
    <row r="995" spans="1:12">
      <c r="A995" s="102">
        <v>3</v>
      </c>
      <c r="B995" s="111" t="s">
        <v>755</v>
      </c>
      <c r="C995" s="112"/>
      <c r="D995" s="112"/>
      <c r="E995" s="112"/>
      <c r="F995" s="112"/>
      <c r="G995" s="138">
        <f>J995</f>
        <v>7.11</v>
      </c>
      <c r="H995" s="112"/>
      <c r="I995" s="112"/>
      <c r="J995" s="112">
        <v>7.11</v>
      </c>
      <c r="L995">
        <v>7.11</v>
      </c>
    </row>
    <row r="996" spans="1:12">
      <c r="A996" s="102">
        <v>4</v>
      </c>
      <c r="B996" s="136" t="s">
        <v>814</v>
      </c>
      <c r="C996" s="74"/>
      <c r="D996" s="115"/>
      <c r="E996" s="115"/>
      <c r="F996" s="115">
        <f>J996</f>
        <v>13.79</v>
      </c>
      <c r="G996" s="115"/>
      <c r="H996" s="115"/>
      <c r="I996" s="115"/>
      <c r="J996" s="115">
        <v>13.79</v>
      </c>
      <c r="L996">
        <f>J996</f>
        <v>13.79</v>
      </c>
    </row>
    <row r="997" spans="1:12">
      <c r="A997" s="102">
        <v>5</v>
      </c>
      <c r="B997" s="75" t="s">
        <v>1020</v>
      </c>
      <c r="C997" s="73"/>
      <c r="D997" s="73"/>
      <c r="E997" s="73"/>
      <c r="F997" s="73"/>
      <c r="G997" s="100">
        <f>J997</f>
        <v>19.079999999999998</v>
      </c>
      <c r="H997" s="73"/>
      <c r="I997" s="73"/>
      <c r="J997" s="73">
        <v>19.079999999999998</v>
      </c>
      <c r="L997">
        <f>J997</f>
        <v>19.079999999999998</v>
      </c>
    </row>
    <row r="998" spans="1:12">
      <c r="A998" s="102">
        <v>6</v>
      </c>
      <c r="B998" s="69" t="s">
        <v>74</v>
      </c>
      <c r="C998" s="96"/>
      <c r="D998" s="96"/>
      <c r="E998" s="96"/>
      <c r="F998" s="96">
        <f>J998</f>
        <v>15.85</v>
      </c>
      <c r="G998" s="96"/>
      <c r="H998" s="96"/>
      <c r="I998" s="96"/>
      <c r="J998" s="96">
        <v>15.85</v>
      </c>
      <c r="L998">
        <f>J998</f>
        <v>15.85</v>
      </c>
    </row>
    <row r="999" spans="1:12">
      <c r="A999" s="102">
        <v>7</v>
      </c>
      <c r="B999" s="69" t="s">
        <v>816</v>
      </c>
      <c r="C999" s="96"/>
      <c r="D999" s="96"/>
      <c r="E999" s="96"/>
      <c r="F999" s="96"/>
      <c r="G999" s="96"/>
      <c r="H999" s="96"/>
      <c r="I999" s="96"/>
      <c r="J999" s="96"/>
    </row>
    <row r="1000" spans="1:12">
      <c r="A1000" s="102">
        <v>8</v>
      </c>
      <c r="B1000" s="69" t="s">
        <v>26</v>
      </c>
      <c r="C1000" s="96"/>
      <c r="D1000" s="96"/>
      <c r="E1000" s="96"/>
      <c r="F1000" s="96"/>
      <c r="G1000" s="97">
        <f>J1000</f>
        <v>1.48</v>
      </c>
      <c r="H1000" s="96"/>
      <c r="I1000" s="96"/>
      <c r="J1000" s="96">
        <v>1.48</v>
      </c>
    </row>
    <row r="1001" spans="1:12">
      <c r="A1001" s="77"/>
      <c r="B1001" s="126" t="s">
        <v>886</v>
      </c>
      <c r="C1001" s="111"/>
      <c r="D1001" s="127"/>
      <c r="E1001" s="127"/>
      <c r="F1001" s="127">
        <f>SUM(F993:F1000)</f>
        <v>34.119999999999997</v>
      </c>
      <c r="G1001" s="127">
        <f>SUM(G993:G1000)</f>
        <v>27.669999999999998</v>
      </c>
      <c r="H1001" s="127">
        <f>SUM(H993:H1000)</f>
        <v>0</v>
      </c>
      <c r="I1001" s="127">
        <f>SUM(I993:I1000)</f>
        <v>0</v>
      </c>
      <c r="J1001" s="114"/>
    </row>
    <row r="1002" spans="1:12">
      <c r="A1002" s="203" t="s">
        <v>1021</v>
      </c>
      <c r="B1002" s="203"/>
      <c r="C1002" s="203"/>
      <c r="D1002" s="203"/>
      <c r="E1002" s="203"/>
      <c r="F1002" s="203"/>
      <c r="G1002" s="203"/>
      <c r="H1002" s="109"/>
      <c r="I1002" s="109"/>
      <c r="J1002" s="93">
        <f>SUM(J993:J1001)</f>
        <v>61.789999999999992</v>
      </c>
    </row>
    <row r="1005" spans="1:12">
      <c r="A1005" t="s">
        <v>1022</v>
      </c>
    </row>
    <row r="1007" spans="1:12" hidden="1">
      <c r="A1007" t="s">
        <v>1023</v>
      </c>
    </row>
    <row r="1008" spans="1:12" ht="15" thickBot="1"/>
    <row r="1009" spans="1:10" ht="15" thickBot="1">
      <c r="A1009" s="92" t="s">
        <v>303</v>
      </c>
      <c r="B1009" s="93" t="s">
        <v>304</v>
      </c>
      <c r="C1009" s="94" t="s">
        <v>962</v>
      </c>
      <c r="D1009" s="93" t="s">
        <v>963</v>
      </c>
      <c r="E1009" s="93" t="s">
        <v>964</v>
      </c>
      <c r="F1009" s="93" t="s">
        <v>965</v>
      </c>
      <c r="G1009" s="93" t="s">
        <v>966</v>
      </c>
      <c r="H1009" s="93" t="s">
        <v>967</v>
      </c>
      <c r="I1009" s="93" t="s">
        <v>968</v>
      </c>
      <c r="J1009" s="93" t="s">
        <v>914</v>
      </c>
    </row>
    <row r="1010" spans="1:10">
      <c r="A1010" s="102">
        <v>1</v>
      </c>
      <c r="B1010" s="69" t="s">
        <v>819</v>
      </c>
      <c r="C1010" s="96"/>
      <c r="D1010" s="96"/>
      <c r="E1010" s="96"/>
      <c r="F1010" s="96"/>
      <c r="G1010" s="154">
        <f>J1010</f>
        <v>27.1</v>
      </c>
      <c r="H1010" s="96"/>
      <c r="I1010" s="96"/>
      <c r="J1010" s="96">
        <v>27.1</v>
      </c>
    </row>
    <row r="1011" spans="1:10">
      <c r="A1011" s="102">
        <v>2</v>
      </c>
      <c r="B1011" s="69" t="s">
        <v>819</v>
      </c>
      <c r="C1011" s="96"/>
      <c r="D1011" s="96"/>
      <c r="E1011" s="96"/>
      <c r="F1011" s="96"/>
      <c r="G1011" s="154">
        <f>J1011</f>
        <v>28.3</v>
      </c>
      <c r="H1011" s="96"/>
      <c r="I1011" s="96"/>
      <c r="J1011" s="96">
        <v>28.3</v>
      </c>
    </row>
    <row r="1012" spans="1:10">
      <c r="A1012" s="102">
        <v>3</v>
      </c>
      <c r="B1012" s="69" t="s">
        <v>819</v>
      </c>
      <c r="C1012" s="96"/>
      <c r="D1012" s="96"/>
      <c r="E1012" s="96"/>
      <c r="F1012" s="96"/>
      <c r="G1012" s="154">
        <f>J1012</f>
        <v>28.1</v>
      </c>
      <c r="H1012" s="96"/>
      <c r="I1012" s="96"/>
      <c r="J1012" s="96">
        <v>28.1</v>
      </c>
    </row>
    <row r="1013" spans="1:10">
      <c r="A1013" s="102">
        <v>4</v>
      </c>
      <c r="B1013" s="69" t="s">
        <v>819</v>
      </c>
      <c r="C1013" s="96"/>
      <c r="D1013" s="96"/>
      <c r="E1013" s="96"/>
      <c r="F1013" s="96"/>
      <c r="G1013" s="154">
        <f>J1013</f>
        <v>27.6</v>
      </c>
      <c r="H1013" s="96"/>
      <c r="I1013" s="96"/>
      <c r="J1013" s="96">
        <v>27.6</v>
      </c>
    </row>
    <row r="1014" spans="1:10" ht="15" thickBot="1">
      <c r="A1014" s="102">
        <v>5</v>
      </c>
      <c r="B1014" s="69" t="s">
        <v>819</v>
      </c>
      <c r="C1014" s="96"/>
      <c r="D1014" s="96"/>
      <c r="E1014" s="96"/>
      <c r="F1014" s="96"/>
      <c r="G1014" s="154">
        <f>J1014</f>
        <v>27.4</v>
      </c>
      <c r="H1014" s="96"/>
      <c r="I1014" s="96"/>
      <c r="J1014" s="96">
        <v>27.4</v>
      </c>
    </row>
    <row r="1015" spans="1:10" s="53" customFormat="1" ht="15" thickBot="1">
      <c r="A1015" s="102">
        <v>6</v>
      </c>
      <c r="B1015" s="69" t="s">
        <v>821</v>
      </c>
      <c r="C1015" s="96"/>
      <c r="D1015" s="96"/>
      <c r="E1015" s="96"/>
      <c r="F1015" s="96"/>
      <c r="G1015" s="154">
        <v>38.799999999999997</v>
      </c>
      <c r="H1015" s="96"/>
      <c r="I1015" s="96"/>
      <c r="J1015" s="96">
        <v>38.799999999999997</v>
      </c>
    </row>
    <row r="1016" spans="1:10" s="53" customFormat="1" ht="15" thickBot="1">
      <c r="A1016" s="102">
        <v>7</v>
      </c>
      <c r="B1016" s="69" t="s">
        <v>822</v>
      </c>
      <c r="C1016" s="96"/>
      <c r="D1016" s="96"/>
      <c r="E1016" s="96"/>
      <c r="F1016" s="96"/>
      <c r="G1016" s="154">
        <v>23.4</v>
      </c>
      <c r="H1016" s="96"/>
      <c r="I1016" s="96"/>
      <c r="J1016" s="96">
        <v>23.4</v>
      </c>
    </row>
    <row r="1017" spans="1:10" s="53" customFormat="1" ht="15" thickBot="1">
      <c r="A1017" s="102">
        <v>8</v>
      </c>
      <c r="B1017" s="69" t="s">
        <v>1049</v>
      </c>
      <c r="C1017" s="96"/>
      <c r="D1017" s="96"/>
      <c r="E1017" s="96"/>
      <c r="F1017" s="96"/>
      <c r="G1017" s="154">
        <v>22.7</v>
      </c>
      <c r="H1017" s="96"/>
      <c r="I1017" s="96"/>
      <c r="J1017" s="96">
        <v>22.7</v>
      </c>
    </row>
    <row r="1018" spans="1:10" ht="15" thickBot="1">
      <c r="A1018" s="102">
        <v>9</v>
      </c>
      <c r="B1018" s="69" t="s">
        <v>516</v>
      </c>
      <c r="C1018" s="96"/>
      <c r="D1018" s="96"/>
      <c r="E1018" s="96"/>
      <c r="F1018" s="96"/>
      <c r="G1018" s="96"/>
      <c r="H1018" s="96"/>
      <c r="I1018" s="96">
        <f>J1018</f>
        <v>14</v>
      </c>
      <c r="J1018" s="96">
        <v>14</v>
      </c>
    </row>
    <row r="1019" spans="1:10">
      <c r="A1019" s="102">
        <v>10</v>
      </c>
      <c r="B1019" s="69" t="s">
        <v>823</v>
      </c>
      <c r="C1019" s="96"/>
      <c r="D1019" s="96"/>
      <c r="E1019" s="96"/>
      <c r="F1019" s="96"/>
      <c r="G1019" s="154">
        <f>J1019</f>
        <v>15.4</v>
      </c>
      <c r="H1019" s="96"/>
      <c r="I1019" s="96"/>
      <c r="J1019" s="96">
        <v>15.4</v>
      </c>
    </row>
    <row r="1020" spans="1:10">
      <c r="A1020" s="102">
        <v>11</v>
      </c>
      <c r="B1020" s="69" t="s">
        <v>516</v>
      </c>
      <c r="C1020" s="96"/>
      <c r="D1020" s="96"/>
      <c r="E1020" s="96"/>
      <c r="F1020" s="96"/>
      <c r="G1020" s="96"/>
      <c r="H1020" s="96"/>
      <c r="I1020" s="96">
        <f>J1020</f>
        <v>39.700000000000003</v>
      </c>
      <c r="J1020" s="96">
        <v>39.700000000000003</v>
      </c>
    </row>
    <row r="1021" spans="1:10">
      <c r="A1021" s="102">
        <v>12</v>
      </c>
      <c r="B1021" s="114" t="s">
        <v>760</v>
      </c>
      <c r="C1021" s="96"/>
      <c r="D1021" s="115"/>
      <c r="E1021" s="115"/>
      <c r="F1021" s="115"/>
      <c r="G1021" s="123">
        <f>J1021</f>
        <v>13.2</v>
      </c>
      <c r="H1021" s="115"/>
      <c r="I1021" s="115"/>
      <c r="J1021" s="115">
        <v>13.2</v>
      </c>
    </row>
    <row r="1022" spans="1:10">
      <c r="A1022" s="102">
        <v>13</v>
      </c>
      <c r="B1022" s="114" t="s">
        <v>760</v>
      </c>
      <c r="C1022" s="96"/>
      <c r="D1022" s="115"/>
      <c r="E1022" s="115"/>
      <c r="F1022" s="115"/>
      <c r="G1022" s="123">
        <f>J1022</f>
        <v>22.02</v>
      </c>
      <c r="H1022" s="115"/>
      <c r="I1022" s="115"/>
      <c r="J1022" s="115">
        <v>22.02</v>
      </c>
    </row>
    <row r="1023" spans="1:10" ht="15" thickBot="1">
      <c r="A1023" s="102">
        <v>14</v>
      </c>
      <c r="B1023" s="114" t="s">
        <v>816</v>
      </c>
      <c r="C1023" s="96"/>
      <c r="D1023" s="115"/>
      <c r="E1023" s="115"/>
      <c r="F1023" s="115"/>
      <c r="G1023" s="123">
        <f>J1023</f>
        <v>13.86</v>
      </c>
      <c r="H1023" s="115"/>
      <c r="I1023" s="115"/>
      <c r="J1023" s="115">
        <v>13.86</v>
      </c>
    </row>
    <row r="1024" spans="1:10" ht="15" thickBot="1">
      <c r="A1024" s="102">
        <v>15</v>
      </c>
      <c r="B1024" s="75" t="s">
        <v>516</v>
      </c>
      <c r="C1024" s="73"/>
      <c r="D1024" s="73"/>
      <c r="E1024" s="73"/>
      <c r="F1024" s="73"/>
      <c r="G1024" s="73"/>
      <c r="H1024" s="73"/>
      <c r="I1024" s="73">
        <f>J1024</f>
        <v>13</v>
      </c>
      <c r="J1024" s="73">
        <v>13</v>
      </c>
    </row>
    <row r="1025" spans="1:12" ht="15" thickBot="1">
      <c r="A1025" s="102">
        <v>16</v>
      </c>
      <c r="B1025" s="75" t="s">
        <v>516</v>
      </c>
      <c r="C1025" s="73"/>
      <c r="D1025" s="73"/>
      <c r="E1025" s="73"/>
      <c r="F1025" s="73"/>
      <c r="G1025" s="73"/>
      <c r="H1025" s="73"/>
      <c r="I1025" s="73">
        <f>J1025</f>
        <v>21.3</v>
      </c>
      <c r="J1025" s="73">
        <v>21.3</v>
      </c>
    </row>
    <row r="1026" spans="1:12" s="1" customFormat="1" ht="15" thickBot="1">
      <c r="A1026" s="102">
        <v>17</v>
      </c>
      <c r="B1026" s="69" t="s">
        <v>584</v>
      </c>
      <c r="C1026" s="96"/>
      <c r="D1026" s="96"/>
      <c r="E1026" s="96"/>
      <c r="F1026" s="118"/>
      <c r="G1026" s="118"/>
      <c r="H1026" s="118"/>
      <c r="I1026" s="118">
        <f>J1026</f>
        <v>105.5</v>
      </c>
      <c r="J1026" s="69">
        <v>105.5</v>
      </c>
    </row>
    <row r="1027" spans="1:12" s="1" customFormat="1" ht="15" thickBot="1">
      <c r="A1027" s="102">
        <v>18</v>
      </c>
      <c r="B1027" s="69" t="s">
        <v>1063</v>
      </c>
      <c r="C1027" s="96"/>
      <c r="D1027" s="96"/>
      <c r="E1027" s="96"/>
      <c r="F1027" s="118"/>
      <c r="G1027" s="157">
        <v>20.100000000000001</v>
      </c>
      <c r="H1027" s="118"/>
      <c r="I1027" s="118"/>
      <c r="J1027" s="69">
        <v>20.100000000000001</v>
      </c>
      <c r="L1027" s="1">
        <f>J1027</f>
        <v>20.100000000000001</v>
      </c>
    </row>
    <row r="1028" spans="1:12" s="1" customFormat="1" ht="15" thickBot="1">
      <c r="A1028" s="102">
        <v>19</v>
      </c>
      <c r="B1028" s="69" t="s">
        <v>1063</v>
      </c>
      <c r="C1028" s="96"/>
      <c r="D1028" s="96"/>
      <c r="E1028" s="96"/>
      <c r="F1028" s="118"/>
      <c r="G1028" s="157">
        <v>13.6</v>
      </c>
      <c r="H1028" s="118"/>
      <c r="I1028" s="118"/>
      <c r="J1028" s="69">
        <v>13.6</v>
      </c>
      <c r="L1028" s="1">
        <f>J1028</f>
        <v>13.6</v>
      </c>
    </row>
    <row r="1029" spans="1:12" s="1" customFormat="1" ht="15" thickBot="1">
      <c r="A1029" s="102">
        <v>20</v>
      </c>
      <c r="B1029" s="69" t="s">
        <v>1063</v>
      </c>
      <c r="C1029" s="96"/>
      <c r="D1029" s="96"/>
      <c r="E1029" s="96"/>
      <c r="F1029" s="118"/>
      <c r="G1029" s="157">
        <v>23.31</v>
      </c>
      <c r="H1029" s="118"/>
      <c r="I1029" s="118"/>
      <c r="J1029" s="69">
        <v>23.31</v>
      </c>
      <c r="L1029" s="1">
        <f>J1029</f>
        <v>23.31</v>
      </c>
    </row>
    <row r="1030" spans="1:12" s="1" customFormat="1" ht="15" thickBot="1">
      <c r="A1030" s="102">
        <v>21</v>
      </c>
      <c r="B1030" s="69" t="s">
        <v>1063</v>
      </c>
      <c r="C1030" s="96"/>
      <c r="D1030" s="96"/>
      <c r="E1030" s="96"/>
      <c r="F1030" s="118"/>
      <c r="G1030" s="157">
        <v>12.39</v>
      </c>
      <c r="H1030" s="118"/>
      <c r="I1030" s="118"/>
      <c r="J1030" s="69">
        <v>12.39</v>
      </c>
      <c r="L1030" s="1">
        <f>J1030</f>
        <v>12.39</v>
      </c>
    </row>
    <row r="1031" spans="1:12" s="1" customFormat="1" ht="15" thickBot="1">
      <c r="A1031" s="102">
        <v>22</v>
      </c>
      <c r="B1031" s="69" t="s">
        <v>825</v>
      </c>
      <c r="C1031" s="96"/>
      <c r="D1031" s="96"/>
      <c r="E1031" s="96"/>
      <c r="F1031" s="118"/>
      <c r="G1031" s="157">
        <v>22</v>
      </c>
      <c r="H1031" s="118"/>
      <c r="I1031" s="118"/>
      <c r="J1031" s="69">
        <v>22</v>
      </c>
      <c r="L1031" s="1">
        <f>J1031</f>
        <v>22</v>
      </c>
    </row>
    <row r="1032" spans="1:12" ht="15" thickBot="1">
      <c r="A1032" s="92"/>
      <c r="B1032" s="101" t="s">
        <v>886</v>
      </c>
      <c r="C1032" s="73"/>
      <c r="D1032" s="92"/>
      <c r="E1032" s="92"/>
      <c r="F1032" s="134"/>
      <c r="G1032" s="134">
        <f>SUM(G1010:G1031)</f>
        <v>379.28000000000003</v>
      </c>
      <c r="H1032" s="134">
        <f>SUM(H1010:H1026)</f>
        <v>0</v>
      </c>
      <c r="I1032" s="134">
        <f>SUM(I1010:I1026)</f>
        <v>193.5</v>
      </c>
      <c r="J1032" s="75"/>
    </row>
    <row r="1033" spans="1:12">
      <c r="A1033" s="203" t="s">
        <v>986</v>
      </c>
      <c r="B1033" s="203"/>
      <c r="C1033" s="203"/>
      <c r="D1033" s="203"/>
      <c r="E1033" s="203"/>
      <c r="F1033" s="203"/>
      <c r="G1033" s="203"/>
      <c r="H1033" s="69"/>
      <c r="I1033" s="69"/>
      <c r="J1033" s="105">
        <f>SUM(J1010:J1031)</f>
        <v>572.78</v>
      </c>
    </row>
    <row r="1035" spans="1:12">
      <c r="A1035" t="s">
        <v>1050</v>
      </c>
    </row>
    <row r="1037" spans="1:12">
      <c r="A1037" s="92" t="s">
        <v>303</v>
      </c>
      <c r="B1037" s="93" t="s">
        <v>304</v>
      </c>
      <c r="C1037" s="94" t="s">
        <v>962</v>
      </c>
      <c r="D1037" s="93" t="s">
        <v>963</v>
      </c>
      <c r="E1037" s="93" t="s">
        <v>964</v>
      </c>
      <c r="F1037" s="93" t="s">
        <v>965</v>
      </c>
      <c r="G1037" s="93" t="s">
        <v>966</v>
      </c>
      <c r="H1037" s="93" t="s">
        <v>967</v>
      </c>
      <c r="I1037" s="93" t="s">
        <v>968</v>
      </c>
      <c r="J1037" s="93" t="s">
        <v>914</v>
      </c>
    </row>
    <row r="1038" spans="1:12">
      <c r="A1038" s="102">
        <v>1</v>
      </c>
      <c r="B1038" s="69" t="s">
        <v>48</v>
      </c>
      <c r="C1038" s="96"/>
      <c r="D1038" s="96"/>
      <c r="E1038" s="96"/>
      <c r="F1038" s="96">
        <v>13.3</v>
      </c>
      <c r="G1038" s="96"/>
      <c r="H1038" s="96"/>
      <c r="I1038" s="96"/>
      <c r="J1038" s="96">
        <v>13.3</v>
      </c>
      <c r="L1038">
        <f>J1038</f>
        <v>13.3</v>
      </c>
    </row>
    <row r="1039" spans="1:12" ht="15" thickBot="1">
      <c r="A1039" s="102">
        <v>2</v>
      </c>
      <c r="B1039" s="69" t="s">
        <v>835</v>
      </c>
      <c r="C1039" s="96"/>
      <c r="D1039" s="96"/>
      <c r="E1039" s="96"/>
      <c r="F1039" s="96">
        <v>22.4</v>
      </c>
      <c r="G1039" s="96"/>
      <c r="H1039" s="96"/>
      <c r="I1039" s="96"/>
      <c r="J1039" s="96">
        <v>22.4</v>
      </c>
    </row>
    <row r="1040" spans="1:12" ht="15" thickBot="1">
      <c r="A1040" s="102">
        <v>3</v>
      </c>
      <c r="B1040" s="69" t="s">
        <v>835</v>
      </c>
      <c r="C1040" s="96"/>
      <c r="D1040" s="96"/>
      <c r="E1040" s="96"/>
      <c r="F1040" s="96">
        <v>24.5</v>
      </c>
      <c r="G1040" s="96"/>
      <c r="H1040" s="96"/>
      <c r="I1040" s="96"/>
      <c r="J1040" s="96">
        <v>24.5</v>
      </c>
    </row>
    <row r="1041" spans="1:12" ht="15" thickBot="1">
      <c r="A1041" s="102">
        <v>4</v>
      </c>
      <c r="B1041" s="75" t="s">
        <v>1051</v>
      </c>
      <c r="C1041" s="73"/>
      <c r="D1041" s="73"/>
      <c r="E1041" s="73"/>
      <c r="F1041" s="73"/>
      <c r="G1041" s="100">
        <v>15.3</v>
      </c>
      <c r="H1041" s="73"/>
      <c r="I1041" s="73"/>
      <c r="J1041" s="73">
        <v>15.3</v>
      </c>
      <c r="L1041">
        <f>J1041</f>
        <v>15.3</v>
      </c>
    </row>
    <row r="1042" spans="1:12" ht="15" thickBot="1">
      <c r="A1042" s="102">
        <v>5</v>
      </c>
      <c r="B1042" s="75" t="s">
        <v>835</v>
      </c>
      <c r="C1042" s="73"/>
      <c r="D1042" s="73"/>
      <c r="E1042" s="73"/>
      <c r="F1042" s="73">
        <v>10.1</v>
      </c>
      <c r="G1042" s="73"/>
      <c r="H1042" s="73"/>
      <c r="I1042" s="73"/>
      <c r="J1042" s="73">
        <v>10.1</v>
      </c>
    </row>
    <row r="1043" spans="1:12" ht="15" thickBot="1">
      <c r="A1043" s="102">
        <v>6</v>
      </c>
      <c r="B1043" s="75" t="s">
        <v>584</v>
      </c>
      <c r="C1043" s="73"/>
      <c r="D1043" s="73"/>
      <c r="E1043" s="73"/>
      <c r="F1043" s="73">
        <v>9.1999999999999993</v>
      </c>
      <c r="G1043" s="73"/>
      <c r="H1043" s="73"/>
      <c r="I1043" s="73"/>
      <c r="J1043" s="73">
        <v>9.1999999999999993</v>
      </c>
      <c r="L1043">
        <v>9.1999999999999993</v>
      </c>
    </row>
    <row r="1044" spans="1:12" ht="15" thickBot="1">
      <c r="A1044" s="102">
        <v>7</v>
      </c>
      <c r="B1044" s="75" t="s">
        <v>28</v>
      </c>
      <c r="C1044" s="73"/>
      <c r="D1044" s="73"/>
      <c r="E1044" s="73"/>
      <c r="F1044" s="73">
        <v>14.8</v>
      </c>
      <c r="G1044" s="147">
        <v>0</v>
      </c>
      <c r="H1044" s="73"/>
      <c r="I1044" s="73"/>
      <c r="J1044" s="73">
        <v>14.8</v>
      </c>
      <c r="L1044">
        <v>14.8</v>
      </c>
    </row>
    <row r="1045" spans="1:12" ht="15" thickBot="1">
      <c r="A1045" s="102">
        <v>8</v>
      </c>
      <c r="B1045" s="75" t="s">
        <v>516</v>
      </c>
      <c r="C1045" s="73"/>
      <c r="D1045" s="73"/>
      <c r="E1045" s="73"/>
      <c r="F1045" s="73"/>
      <c r="G1045" s="73"/>
      <c r="H1045" s="73"/>
      <c r="I1045" s="73">
        <v>18</v>
      </c>
      <c r="J1045" s="73">
        <v>18</v>
      </c>
    </row>
    <row r="1046" spans="1:12" ht="15" thickBot="1">
      <c r="A1046" s="102">
        <v>9</v>
      </c>
      <c r="B1046" s="75" t="s">
        <v>838</v>
      </c>
      <c r="C1046" s="73"/>
      <c r="D1046" s="73"/>
      <c r="E1046" s="73"/>
      <c r="F1046" s="73"/>
      <c r="G1046" s="100">
        <v>15.7</v>
      </c>
      <c r="H1046" s="73"/>
      <c r="I1046" s="73"/>
      <c r="J1046" s="73">
        <v>15.7</v>
      </c>
      <c r="L1046">
        <f t="shared" ref="L1046:L1061" si="89">J1046</f>
        <v>15.7</v>
      </c>
    </row>
    <row r="1047" spans="1:12" ht="15" thickBot="1">
      <c r="A1047" s="102">
        <v>10</v>
      </c>
      <c r="B1047" s="75" t="s">
        <v>785</v>
      </c>
      <c r="C1047" s="73"/>
      <c r="D1047" s="73"/>
      <c r="E1047" s="73"/>
      <c r="F1047" s="73"/>
      <c r="G1047" s="100">
        <v>10.7</v>
      </c>
      <c r="H1047" s="73"/>
      <c r="I1047" s="73"/>
      <c r="J1047" s="73">
        <v>10.7</v>
      </c>
      <c r="L1047">
        <f t="shared" si="89"/>
        <v>10.7</v>
      </c>
    </row>
    <row r="1048" spans="1:12" ht="15" thickBot="1">
      <c r="A1048" s="102">
        <v>11</v>
      </c>
      <c r="B1048" s="75" t="s">
        <v>857</v>
      </c>
      <c r="C1048" s="73"/>
      <c r="D1048" s="73"/>
      <c r="E1048" s="73"/>
      <c r="F1048" s="73">
        <v>31.65</v>
      </c>
      <c r="G1048" s="73"/>
      <c r="H1048" s="73"/>
      <c r="I1048" s="73"/>
      <c r="J1048" s="73">
        <v>31.65</v>
      </c>
      <c r="L1048">
        <f t="shared" si="89"/>
        <v>31.65</v>
      </c>
    </row>
    <row r="1049" spans="1:12" ht="15" thickBot="1">
      <c r="A1049" s="102">
        <v>12</v>
      </c>
      <c r="B1049" s="75" t="s">
        <v>41</v>
      </c>
      <c r="C1049" s="73"/>
      <c r="D1049" s="73"/>
      <c r="E1049" s="73"/>
      <c r="F1049" s="73"/>
      <c r="G1049" s="73"/>
      <c r="H1049" s="73"/>
      <c r="I1049" s="73">
        <v>13</v>
      </c>
      <c r="J1049" s="73">
        <v>13</v>
      </c>
    </row>
    <row r="1050" spans="1:12" ht="15" thickBot="1">
      <c r="A1050" s="102">
        <v>13</v>
      </c>
      <c r="B1050" s="75" t="s">
        <v>48</v>
      </c>
      <c r="C1050" s="73"/>
      <c r="D1050" s="73"/>
      <c r="E1050" s="73"/>
      <c r="F1050" s="73">
        <v>31.05</v>
      </c>
      <c r="G1050" s="73"/>
      <c r="H1050" s="73"/>
      <c r="I1050" s="73"/>
      <c r="J1050" s="73">
        <v>31.05</v>
      </c>
      <c r="L1050">
        <f t="shared" si="89"/>
        <v>31.05</v>
      </c>
    </row>
    <row r="1051" spans="1:12" ht="15" thickBot="1">
      <c r="A1051" s="102">
        <v>14</v>
      </c>
      <c r="B1051" s="75" t="s">
        <v>48</v>
      </c>
      <c r="C1051" s="73"/>
      <c r="D1051" s="73"/>
      <c r="E1051" s="73"/>
      <c r="F1051" s="73">
        <v>32.6</v>
      </c>
      <c r="G1051" s="73"/>
      <c r="H1051" s="73"/>
      <c r="I1051" s="73"/>
      <c r="J1051" s="73">
        <v>32.6</v>
      </c>
      <c r="L1051">
        <f t="shared" si="89"/>
        <v>32.6</v>
      </c>
    </row>
    <row r="1052" spans="1:12" ht="15" thickBot="1">
      <c r="A1052" s="102">
        <v>15</v>
      </c>
      <c r="B1052" s="75" t="s">
        <v>48</v>
      </c>
      <c r="C1052" s="73"/>
      <c r="D1052" s="73"/>
      <c r="E1052" s="73"/>
      <c r="F1052" s="73">
        <v>31.5</v>
      </c>
      <c r="G1052" s="73"/>
      <c r="H1052" s="73"/>
      <c r="I1052" s="73"/>
      <c r="J1052" s="73">
        <v>31.5</v>
      </c>
      <c r="L1052">
        <f t="shared" si="89"/>
        <v>31.5</v>
      </c>
    </row>
    <row r="1053" spans="1:12" ht="15" thickBot="1">
      <c r="A1053" s="102">
        <v>16</v>
      </c>
      <c r="B1053" s="75" t="s">
        <v>48</v>
      </c>
      <c r="C1053" s="73"/>
      <c r="D1053" s="73"/>
      <c r="E1053" s="73"/>
      <c r="F1053" s="73">
        <v>29.2</v>
      </c>
      <c r="G1053" s="73"/>
      <c r="H1053" s="73"/>
      <c r="I1053" s="73"/>
      <c r="J1053" s="73">
        <v>29.2</v>
      </c>
      <c r="L1053">
        <f t="shared" si="89"/>
        <v>29.2</v>
      </c>
    </row>
    <row r="1054" spans="1:12" s="53" customFormat="1" ht="15" thickBot="1">
      <c r="A1054" s="102">
        <v>17</v>
      </c>
      <c r="B1054" s="75" t="s">
        <v>5</v>
      </c>
      <c r="C1054" s="73"/>
      <c r="D1054" s="73"/>
      <c r="E1054" s="73"/>
      <c r="F1054" s="73">
        <v>28.7</v>
      </c>
      <c r="G1054" s="73"/>
      <c r="H1054" s="73"/>
      <c r="I1054" s="73"/>
      <c r="J1054" s="73">
        <v>28.7</v>
      </c>
      <c r="L1054" s="53">
        <f t="shared" si="89"/>
        <v>28.7</v>
      </c>
    </row>
    <row r="1055" spans="1:12" ht="15" thickBot="1">
      <c r="A1055" s="102">
        <v>18</v>
      </c>
      <c r="B1055" s="75" t="s">
        <v>874</v>
      </c>
      <c r="C1055" s="73"/>
      <c r="D1055" s="73"/>
      <c r="E1055" s="73"/>
      <c r="F1055" s="147"/>
      <c r="G1055" s="148">
        <v>30.7</v>
      </c>
      <c r="H1055" s="73"/>
      <c r="I1055" s="73"/>
      <c r="J1055" s="73">
        <v>30.7</v>
      </c>
      <c r="L1055">
        <f t="shared" si="89"/>
        <v>30.7</v>
      </c>
    </row>
    <row r="1056" spans="1:12" s="53" customFormat="1" ht="15" thickBot="1">
      <c r="A1056" s="102">
        <v>19</v>
      </c>
      <c r="B1056" s="75" t="s">
        <v>874</v>
      </c>
      <c r="C1056" s="73"/>
      <c r="D1056" s="73"/>
      <c r="E1056" s="73"/>
      <c r="F1056" s="147"/>
      <c r="G1056" s="148">
        <v>22.5</v>
      </c>
      <c r="H1056" s="73"/>
      <c r="I1056" s="73"/>
      <c r="J1056" s="73">
        <v>22.5</v>
      </c>
      <c r="L1056" s="53">
        <f t="shared" si="89"/>
        <v>22.5</v>
      </c>
    </row>
    <row r="1057" spans="1:12" s="53" customFormat="1" ht="15" thickBot="1">
      <c r="A1057" s="102">
        <v>20</v>
      </c>
      <c r="B1057" s="75" t="s">
        <v>874</v>
      </c>
      <c r="C1057" s="73"/>
      <c r="D1057" s="73"/>
      <c r="E1057" s="73"/>
      <c r="F1057" s="147"/>
      <c r="G1057" s="148">
        <v>22.5</v>
      </c>
      <c r="H1057" s="73"/>
      <c r="I1057" s="73"/>
      <c r="J1057" s="73">
        <v>22.5</v>
      </c>
      <c r="L1057" s="53">
        <f t="shared" si="89"/>
        <v>22.5</v>
      </c>
    </row>
    <row r="1058" spans="1:12" s="53" customFormat="1" ht="15" thickBot="1">
      <c r="A1058" s="102">
        <v>21</v>
      </c>
      <c r="B1058" s="75" t="s">
        <v>882</v>
      </c>
      <c r="C1058" s="73"/>
      <c r="D1058" s="73"/>
      <c r="E1058" s="73"/>
      <c r="F1058" s="147"/>
      <c r="G1058" s="149">
        <v>13.3</v>
      </c>
      <c r="H1058" s="73"/>
      <c r="I1058" s="73"/>
      <c r="J1058" s="73">
        <v>13.3</v>
      </c>
    </row>
    <row r="1059" spans="1:12" s="53" customFormat="1" ht="15" thickBot="1">
      <c r="A1059" s="102">
        <v>22</v>
      </c>
      <c r="B1059" s="75" t="s">
        <v>883</v>
      </c>
      <c r="C1059" s="73"/>
      <c r="D1059" s="73"/>
      <c r="E1059" s="73"/>
      <c r="F1059" s="147"/>
      <c r="G1059" s="149">
        <v>12.5</v>
      </c>
      <c r="H1059" s="73"/>
      <c r="I1059" s="73"/>
      <c r="J1059" s="73">
        <v>12.5</v>
      </c>
    </row>
    <row r="1060" spans="1:12" s="53" customFormat="1" ht="15" thickBot="1">
      <c r="A1060" s="102">
        <v>23</v>
      </c>
      <c r="B1060" s="75" t="s">
        <v>883</v>
      </c>
      <c r="C1060" s="73"/>
      <c r="D1060" s="73"/>
      <c r="E1060" s="73"/>
      <c r="F1060" s="147"/>
      <c r="G1060" s="149">
        <v>6.4</v>
      </c>
      <c r="H1060" s="73"/>
      <c r="I1060" s="73"/>
      <c r="J1060" s="73">
        <v>6.4</v>
      </c>
    </row>
    <row r="1061" spans="1:12" ht="15" thickBot="1">
      <c r="A1061" s="102">
        <v>24</v>
      </c>
      <c r="B1061" s="75" t="s">
        <v>584</v>
      </c>
      <c r="C1061" s="73"/>
      <c r="D1061" s="73"/>
      <c r="E1061" s="73"/>
      <c r="F1061" s="73">
        <v>54</v>
      </c>
      <c r="G1061" s="73"/>
      <c r="H1061" s="73"/>
      <c r="I1061" s="73"/>
      <c r="J1061" s="73">
        <v>54</v>
      </c>
      <c r="L1061">
        <f t="shared" si="89"/>
        <v>54</v>
      </c>
    </row>
    <row r="1062" spans="1:12" s="53" customFormat="1" ht="15" thickBot="1">
      <c r="A1062" s="102">
        <v>25</v>
      </c>
      <c r="B1062" s="75" t="s">
        <v>584</v>
      </c>
      <c r="C1062" s="73"/>
      <c r="D1062" s="73"/>
      <c r="E1062" s="73"/>
      <c r="F1062" s="73"/>
      <c r="G1062" s="73"/>
      <c r="H1062" s="73"/>
      <c r="I1062" s="73">
        <v>120.27</v>
      </c>
      <c r="J1062" s="73">
        <v>120.27</v>
      </c>
    </row>
    <row r="1063" spans="1:12" ht="15" thickBot="1">
      <c r="A1063" s="119"/>
      <c r="B1063" s="101" t="s">
        <v>886</v>
      </c>
      <c r="C1063" s="75"/>
      <c r="D1063" s="92"/>
      <c r="E1063" s="92">
        <f>SUM(E1038:E1061)</f>
        <v>0</v>
      </c>
      <c r="F1063" s="92">
        <f>SUM(F1038:F1061)</f>
        <v>333</v>
      </c>
      <c r="G1063" s="92">
        <f>SUM(G1038:G1061)</f>
        <v>149.60000000000002</v>
      </c>
      <c r="H1063" s="92">
        <f>SUM(H1038:H1061)</f>
        <v>0</v>
      </c>
      <c r="I1063" s="92">
        <f>SUM(I1038:I1062)</f>
        <v>151.26999999999998</v>
      </c>
      <c r="J1063" s="92"/>
    </row>
    <row r="1064" spans="1:12">
      <c r="A1064" s="204" t="s">
        <v>1077</v>
      </c>
      <c r="B1064" s="204"/>
      <c r="C1064" s="204"/>
      <c r="D1064" s="204"/>
      <c r="E1064" s="204"/>
      <c r="F1064" s="204"/>
      <c r="G1064" s="204"/>
      <c r="H1064" s="95"/>
      <c r="I1064" s="95"/>
      <c r="J1064" s="93">
        <f>SUM(J1038:J1063)</f>
        <v>633.86999999999989</v>
      </c>
    </row>
    <row r="1066" spans="1:12">
      <c r="A1066" t="s">
        <v>1261</v>
      </c>
    </row>
    <row r="1068" spans="1:12" ht="15" thickBot="1">
      <c r="A1068" s="92" t="s">
        <v>303</v>
      </c>
      <c r="B1068" s="93" t="s">
        <v>304</v>
      </c>
      <c r="C1068" s="94" t="s">
        <v>962</v>
      </c>
      <c r="D1068" s="93" t="s">
        <v>963</v>
      </c>
      <c r="E1068" s="93" t="s">
        <v>964</v>
      </c>
      <c r="F1068" s="93" t="s">
        <v>965</v>
      </c>
      <c r="G1068" s="93" t="s">
        <v>966</v>
      </c>
      <c r="H1068" s="93" t="s">
        <v>967</v>
      </c>
      <c r="I1068" s="93" t="s">
        <v>968</v>
      </c>
      <c r="J1068" s="93" t="s">
        <v>914</v>
      </c>
    </row>
    <row r="1069" spans="1:12" ht="15" thickBot="1">
      <c r="A1069" s="102">
        <v>1</v>
      </c>
      <c r="B1069" s="69" t="s">
        <v>896</v>
      </c>
      <c r="C1069" s="96" t="s">
        <v>1079</v>
      </c>
      <c r="D1069" s="96"/>
      <c r="E1069" s="96"/>
      <c r="F1069" s="96"/>
      <c r="G1069" s="152"/>
      <c r="H1069" s="96">
        <f>'Psychiatria nowa'!H8</f>
        <v>52.2</v>
      </c>
      <c r="I1069" s="96"/>
      <c r="J1069" s="96">
        <f t="shared" ref="J1069:J1078" si="90">SUM(D1069:I1069)</f>
        <v>52.2</v>
      </c>
      <c r="L1069">
        <f t="shared" ref="L1069:L1077" si="91">J1069</f>
        <v>52.2</v>
      </c>
    </row>
    <row r="1070" spans="1:12" ht="15" thickBot="1">
      <c r="A1070" s="102">
        <v>2</v>
      </c>
      <c r="B1070" s="69" t="s">
        <v>1081</v>
      </c>
      <c r="C1070" s="96" t="s">
        <v>1080</v>
      </c>
      <c r="D1070" s="96"/>
      <c r="E1070" s="96"/>
      <c r="F1070" s="96"/>
      <c r="G1070" s="152">
        <f>'Psychiatria nowa'!H9</f>
        <v>14.5</v>
      </c>
      <c r="H1070" s="96"/>
      <c r="I1070" s="96"/>
      <c r="J1070" s="96">
        <f t="shared" si="90"/>
        <v>14.5</v>
      </c>
      <c r="L1070">
        <f t="shared" si="91"/>
        <v>14.5</v>
      </c>
    </row>
    <row r="1071" spans="1:12" ht="15" thickBot="1">
      <c r="A1071" s="102">
        <v>3</v>
      </c>
      <c r="B1071" s="69" t="s">
        <v>1083</v>
      </c>
      <c r="C1071" s="96" t="s">
        <v>1082</v>
      </c>
      <c r="D1071" s="96"/>
      <c r="E1071" s="96"/>
      <c r="F1071" s="96">
        <f>'Psychiatria nowa'!H10</f>
        <v>7.9</v>
      </c>
      <c r="G1071" s="152"/>
      <c r="H1071" s="96"/>
      <c r="I1071" s="96"/>
      <c r="J1071" s="96">
        <f t="shared" si="90"/>
        <v>7.9</v>
      </c>
      <c r="L1071">
        <f t="shared" si="91"/>
        <v>7.9</v>
      </c>
    </row>
    <row r="1072" spans="1:12" ht="15" thickBot="1">
      <c r="A1072" s="102">
        <v>4</v>
      </c>
      <c r="B1072" s="69" t="s">
        <v>1085</v>
      </c>
      <c r="C1072" s="96" t="s">
        <v>1084</v>
      </c>
      <c r="D1072" s="96"/>
      <c r="E1072" s="96"/>
      <c r="F1072" s="96"/>
      <c r="G1072" s="152">
        <f>'Psychiatria nowa'!H11</f>
        <v>4.2</v>
      </c>
      <c r="H1072" s="96"/>
      <c r="I1072" s="96"/>
      <c r="J1072" s="96">
        <f t="shared" si="90"/>
        <v>4.2</v>
      </c>
      <c r="L1072">
        <f t="shared" si="91"/>
        <v>4.2</v>
      </c>
    </row>
    <row r="1073" spans="1:12" ht="15" thickBot="1">
      <c r="A1073" s="102">
        <v>5</v>
      </c>
      <c r="B1073" s="75" t="s">
        <v>1087</v>
      </c>
      <c r="C1073" s="73" t="s">
        <v>1086</v>
      </c>
      <c r="D1073" s="73"/>
      <c r="E1073" s="73"/>
      <c r="F1073" s="73">
        <f>'Psychiatria nowa'!H12</f>
        <v>4</v>
      </c>
      <c r="G1073" s="153"/>
      <c r="H1073" s="73"/>
      <c r="I1073" s="73"/>
      <c r="J1073" s="96">
        <f t="shared" si="90"/>
        <v>4</v>
      </c>
      <c r="L1073">
        <f t="shared" si="91"/>
        <v>4</v>
      </c>
    </row>
    <row r="1074" spans="1:12" ht="15" thickBot="1">
      <c r="A1074" s="102">
        <v>6</v>
      </c>
      <c r="B1074" s="75" t="s">
        <v>1089</v>
      </c>
      <c r="C1074" s="73" t="s">
        <v>1088</v>
      </c>
      <c r="D1074" s="73"/>
      <c r="E1074" s="73"/>
      <c r="F1074" s="73"/>
      <c r="G1074" s="177">
        <f>'Psychiatria nowa'!H13</f>
        <v>2.7</v>
      </c>
      <c r="H1074" s="73"/>
      <c r="I1074" s="73"/>
      <c r="J1074" s="96">
        <f t="shared" si="90"/>
        <v>2.7</v>
      </c>
      <c r="L1074">
        <f t="shared" si="91"/>
        <v>2.7</v>
      </c>
    </row>
    <row r="1075" spans="1:12" ht="15" thickBot="1">
      <c r="A1075" s="102">
        <v>7</v>
      </c>
      <c r="B1075" s="75" t="s">
        <v>1091</v>
      </c>
      <c r="C1075" s="73" t="s">
        <v>1090</v>
      </c>
      <c r="D1075" s="73"/>
      <c r="E1075" s="73"/>
      <c r="F1075" s="153"/>
      <c r="G1075" s="148">
        <f>'Psychiatria nowa'!H14</f>
        <v>28.7</v>
      </c>
      <c r="H1075" s="73"/>
      <c r="I1075" s="73"/>
      <c r="J1075" s="96">
        <f t="shared" si="90"/>
        <v>28.7</v>
      </c>
      <c r="L1075">
        <f t="shared" si="91"/>
        <v>28.7</v>
      </c>
    </row>
    <row r="1076" spans="1:12" ht="15" thickBot="1">
      <c r="A1076" s="102">
        <v>8</v>
      </c>
      <c r="B1076" s="75" t="s">
        <v>1093</v>
      </c>
      <c r="C1076" s="73" t="s">
        <v>1092</v>
      </c>
      <c r="D1076" s="73"/>
      <c r="E1076" s="73"/>
      <c r="F1076" s="153"/>
      <c r="G1076" s="148">
        <f>'Psychiatria nowa'!H15</f>
        <v>9.9</v>
      </c>
      <c r="H1076" s="73"/>
      <c r="I1076" s="73"/>
      <c r="J1076" s="96">
        <f t="shared" si="90"/>
        <v>9.9</v>
      </c>
      <c r="L1076">
        <f t="shared" si="91"/>
        <v>9.9</v>
      </c>
    </row>
    <row r="1077" spans="1:12" ht="15" thickBot="1">
      <c r="A1077" s="102">
        <v>9</v>
      </c>
      <c r="B1077" s="75" t="s">
        <v>1091</v>
      </c>
      <c r="C1077" s="73" t="s">
        <v>1094</v>
      </c>
      <c r="D1077" s="73"/>
      <c r="E1077" s="73"/>
      <c r="F1077" s="153"/>
      <c r="G1077" s="148">
        <f>'Psychiatria nowa'!H16</f>
        <v>22.4</v>
      </c>
      <c r="H1077" s="73"/>
      <c r="I1077" s="73"/>
      <c r="J1077" s="96">
        <f t="shared" si="90"/>
        <v>22.4</v>
      </c>
      <c r="L1077">
        <f t="shared" si="91"/>
        <v>22.4</v>
      </c>
    </row>
    <row r="1078" spans="1:12" ht="15" thickBot="1">
      <c r="A1078" s="102">
        <v>10</v>
      </c>
      <c r="B1078" s="75" t="s">
        <v>1096</v>
      </c>
      <c r="C1078" s="73" t="s">
        <v>1095</v>
      </c>
      <c r="D1078" s="73"/>
      <c r="E1078" s="73"/>
      <c r="F1078" s="73"/>
      <c r="G1078" s="100">
        <f>'Psychiatria nowa'!H17</f>
        <v>11.2</v>
      </c>
      <c r="H1078" s="73"/>
      <c r="I1078" s="73"/>
      <c r="J1078" s="96">
        <f t="shared" si="90"/>
        <v>11.2</v>
      </c>
    </row>
    <row r="1079" spans="1:12" ht="15" thickBot="1">
      <c r="A1079" s="119"/>
      <c r="B1079" s="101" t="s">
        <v>886</v>
      </c>
      <c r="C1079" s="75"/>
      <c r="D1079" s="92"/>
      <c r="E1079" s="92"/>
      <c r="F1079" s="92">
        <f>SUM(F1069:F1078)</f>
        <v>11.9</v>
      </c>
      <c r="G1079" s="92">
        <f>SUM(G1069:G1078)</f>
        <v>93.6</v>
      </c>
      <c r="H1079" s="92">
        <f>SUM(H1069:H1078)</f>
        <v>52.2</v>
      </c>
      <c r="I1079" s="92">
        <f>SUM(I1069:I1078)</f>
        <v>0</v>
      </c>
      <c r="J1079" s="92"/>
    </row>
    <row r="1080" spans="1:12">
      <c r="A1080" s="204" t="s">
        <v>1262</v>
      </c>
      <c r="B1080" s="204"/>
      <c r="C1080" s="204"/>
      <c r="D1080" s="204"/>
      <c r="E1080" s="204"/>
      <c r="F1080" s="204"/>
      <c r="G1080" s="204"/>
      <c r="H1080" s="95"/>
      <c r="I1080" s="95"/>
      <c r="J1080" s="93">
        <f>SUM(J1069:J1079)</f>
        <v>157.70000000000002</v>
      </c>
    </row>
    <row r="1082" spans="1:12">
      <c r="A1082" t="s">
        <v>1263</v>
      </c>
    </row>
    <row r="1084" spans="1:12" ht="15" thickBot="1">
      <c r="A1084" s="92" t="s">
        <v>303</v>
      </c>
      <c r="B1084" s="93" t="s">
        <v>304</v>
      </c>
      <c r="C1084" s="94" t="s">
        <v>962</v>
      </c>
      <c r="D1084" s="93" t="s">
        <v>963</v>
      </c>
      <c r="E1084" s="93" t="s">
        <v>964</v>
      </c>
      <c r="F1084" s="93" t="s">
        <v>965</v>
      </c>
      <c r="G1084" s="93" t="s">
        <v>966</v>
      </c>
      <c r="H1084" s="93" t="s">
        <v>967</v>
      </c>
      <c r="I1084" s="93" t="s">
        <v>968</v>
      </c>
      <c r="J1084" s="93" t="s">
        <v>914</v>
      </c>
    </row>
    <row r="1085" spans="1:12" ht="15" thickBot="1">
      <c r="A1085" s="102">
        <v>1</v>
      </c>
      <c r="B1085" s="69" t="s">
        <v>896</v>
      </c>
      <c r="C1085" s="96" t="s">
        <v>1098</v>
      </c>
      <c r="D1085" s="178"/>
      <c r="E1085" s="178"/>
      <c r="F1085" s="178">
        <v>61.2</v>
      </c>
      <c r="G1085" s="142"/>
      <c r="H1085" s="178"/>
      <c r="I1085" s="178"/>
      <c r="J1085" s="96">
        <f t="shared" ref="J1085:J1113" si="92">SUM(D1085:I1085)</f>
        <v>61.2</v>
      </c>
      <c r="L1085">
        <v>61.2</v>
      </c>
    </row>
    <row r="1086" spans="1:12" ht="15" thickBot="1">
      <c r="A1086" s="102">
        <v>2</v>
      </c>
      <c r="B1086" s="69" t="s">
        <v>1100</v>
      </c>
      <c r="C1086" s="96" t="s">
        <v>1099</v>
      </c>
      <c r="D1086" s="178"/>
      <c r="E1086" s="178"/>
      <c r="F1086" s="178">
        <v>29.2</v>
      </c>
      <c r="G1086" s="178"/>
      <c r="H1086" s="178"/>
      <c r="I1086" s="178"/>
      <c r="J1086" s="96">
        <f t="shared" si="92"/>
        <v>29.2</v>
      </c>
      <c r="L1086">
        <v>29.2</v>
      </c>
    </row>
    <row r="1087" spans="1:12" ht="15" thickBot="1">
      <c r="A1087" s="102">
        <v>3</v>
      </c>
      <c r="B1087" s="69" t="s">
        <v>1102</v>
      </c>
      <c r="C1087" s="96" t="s">
        <v>1101</v>
      </c>
      <c r="D1087" s="178"/>
      <c r="E1087" s="178"/>
      <c r="F1087" s="178">
        <v>29.1</v>
      </c>
      <c r="G1087" s="178"/>
      <c r="H1087" s="178"/>
      <c r="I1087" s="178"/>
      <c r="J1087" s="96">
        <f t="shared" si="92"/>
        <v>29.1</v>
      </c>
      <c r="L1087">
        <v>29.1</v>
      </c>
    </row>
    <row r="1088" spans="1:12" ht="15" thickBot="1">
      <c r="A1088" s="102">
        <v>4</v>
      </c>
      <c r="B1088" s="69" t="s">
        <v>1102</v>
      </c>
      <c r="C1088" s="96" t="s">
        <v>1103</v>
      </c>
      <c r="D1088" s="178"/>
      <c r="E1088" s="178"/>
      <c r="F1088" s="178">
        <v>29.5</v>
      </c>
      <c r="G1088" s="178"/>
      <c r="H1088" s="178"/>
      <c r="I1088" s="178"/>
      <c r="J1088" s="96">
        <f t="shared" si="92"/>
        <v>29.5</v>
      </c>
      <c r="L1088">
        <v>29.5</v>
      </c>
    </row>
    <row r="1089" spans="1:12" ht="15" thickBot="1">
      <c r="A1089" s="102">
        <v>5</v>
      </c>
      <c r="B1089" s="75" t="s">
        <v>1102</v>
      </c>
      <c r="C1089" s="73" t="s">
        <v>1104</v>
      </c>
      <c r="D1089" s="179"/>
      <c r="E1089" s="179"/>
      <c r="F1089" s="179">
        <v>29</v>
      </c>
      <c r="G1089" s="179"/>
      <c r="H1089" s="179"/>
      <c r="I1089" s="179"/>
      <c r="J1089" s="96">
        <f t="shared" si="92"/>
        <v>29</v>
      </c>
      <c r="L1089">
        <v>29</v>
      </c>
    </row>
    <row r="1090" spans="1:12" ht="15" thickBot="1">
      <c r="A1090" s="102">
        <v>6</v>
      </c>
      <c r="B1090" s="75" t="s">
        <v>1106</v>
      </c>
      <c r="C1090" s="73" t="s">
        <v>1105</v>
      </c>
      <c r="D1090" s="179"/>
      <c r="E1090" s="179"/>
      <c r="F1090" s="179">
        <v>11.5</v>
      </c>
      <c r="G1090" s="179"/>
      <c r="H1090" s="179"/>
      <c r="I1090" s="179"/>
      <c r="J1090" s="96">
        <f t="shared" si="92"/>
        <v>11.5</v>
      </c>
      <c r="L1090">
        <v>11.5</v>
      </c>
    </row>
    <row r="1091" spans="1:12" ht="15" thickBot="1">
      <c r="A1091" s="102">
        <v>7</v>
      </c>
      <c r="B1091" s="75" t="s">
        <v>1108</v>
      </c>
      <c r="C1091" s="73" t="s">
        <v>1107</v>
      </c>
      <c r="D1091" s="179"/>
      <c r="E1091" s="179"/>
      <c r="F1091" s="179">
        <v>2</v>
      </c>
      <c r="G1091" s="179"/>
      <c r="H1091" s="179"/>
      <c r="I1091" s="179"/>
      <c r="J1091" s="96">
        <f t="shared" si="92"/>
        <v>2</v>
      </c>
      <c r="L1091">
        <v>2</v>
      </c>
    </row>
    <row r="1092" spans="1:12" ht="15" thickBot="1">
      <c r="A1092" s="102">
        <v>8</v>
      </c>
      <c r="B1092" s="75" t="s">
        <v>1110</v>
      </c>
      <c r="C1092" s="73" t="s">
        <v>1109</v>
      </c>
      <c r="D1092" s="179"/>
      <c r="E1092" s="179"/>
      <c r="F1092" s="179">
        <v>9.9</v>
      </c>
      <c r="G1092" s="179"/>
      <c r="H1092" s="179"/>
      <c r="I1092" s="179"/>
      <c r="J1092" s="96">
        <f t="shared" si="92"/>
        <v>9.9</v>
      </c>
      <c r="L1092">
        <v>9.9</v>
      </c>
    </row>
    <row r="1093" spans="1:12" ht="15" thickBot="1">
      <c r="A1093" s="102">
        <v>9</v>
      </c>
      <c r="B1093" s="75" t="s">
        <v>901</v>
      </c>
      <c r="C1093" s="73" t="s">
        <v>1111</v>
      </c>
      <c r="D1093" s="179"/>
      <c r="E1093" s="179"/>
      <c r="F1093" s="179">
        <v>4.5</v>
      </c>
      <c r="G1093" s="179"/>
      <c r="H1093" s="179"/>
      <c r="I1093" s="179"/>
      <c r="J1093" s="96">
        <f t="shared" si="92"/>
        <v>4.5</v>
      </c>
      <c r="L1093">
        <v>4.5</v>
      </c>
    </row>
    <row r="1094" spans="1:12" ht="15" thickBot="1">
      <c r="A1094" s="102">
        <v>10</v>
      </c>
      <c r="B1094" s="75" t="s">
        <v>1113</v>
      </c>
      <c r="C1094" s="73" t="s">
        <v>1112</v>
      </c>
      <c r="D1094" s="179"/>
      <c r="E1094" s="179">
        <v>22.5</v>
      </c>
      <c r="F1094" s="179"/>
      <c r="G1094" s="179"/>
      <c r="H1094" s="179"/>
      <c r="I1094" s="179"/>
      <c r="J1094" s="96">
        <f t="shared" si="92"/>
        <v>22.5</v>
      </c>
      <c r="L1094">
        <v>22.5</v>
      </c>
    </row>
    <row r="1095" spans="1:12" ht="15" thickBot="1">
      <c r="A1095" s="102">
        <v>11</v>
      </c>
      <c r="B1095" s="75" t="s">
        <v>1115</v>
      </c>
      <c r="C1095" s="73" t="s">
        <v>1114</v>
      </c>
      <c r="D1095" s="179"/>
      <c r="E1095" s="179">
        <v>5.8</v>
      </c>
      <c r="F1095" s="179"/>
      <c r="G1095" s="179"/>
      <c r="H1095" s="179"/>
      <c r="I1095" s="179"/>
      <c r="J1095" s="96">
        <f t="shared" si="92"/>
        <v>5.8</v>
      </c>
      <c r="L1095">
        <v>5.8</v>
      </c>
    </row>
    <row r="1096" spans="1:12" ht="15" thickBot="1">
      <c r="A1096" s="102">
        <v>12</v>
      </c>
      <c r="B1096" s="75" t="s">
        <v>1117</v>
      </c>
      <c r="C1096" s="73" t="s">
        <v>1116</v>
      </c>
      <c r="D1096" s="179"/>
      <c r="E1096" s="179"/>
      <c r="F1096" s="179"/>
      <c r="G1096" s="148">
        <v>10.1</v>
      </c>
      <c r="H1096" s="179"/>
      <c r="I1096" s="179"/>
      <c r="J1096" s="96">
        <f t="shared" si="92"/>
        <v>10.1</v>
      </c>
      <c r="L1096">
        <v>10.1</v>
      </c>
    </row>
    <row r="1097" spans="1:12" ht="15" thickBot="1">
      <c r="A1097" s="102">
        <v>13</v>
      </c>
      <c r="B1097" s="75" t="s">
        <v>1119</v>
      </c>
      <c r="C1097" s="73" t="s">
        <v>1118</v>
      </c>
      <c r="D1097" s="179"/>
      <c r="E1097" s="179"/>
      <c r="F1097" s="179">
        <v>7.5</v>
      </c>
      <c r="G1097" s="180"/>
      <c r="H1097" s="179"/>
      <c r="I1097" s="179"/>
      <c r="J1097" s="96">
        <f t="shared" si="92"/>
        <v>7.5</v>
      </c>
      <c r="L1097">
        <v>7.5</v>
      </c>
    </row>
    <row r="1098" spans="1:12" ht="15" thickBot="1">
      <c r="A1098" s="102">
        <v>14</v>
      </c>
      <c r="B1098" s="75" t="s">
        <v>1085</v>
      </c>
      <c r="C1098" s="73" t="s">
        <v>1120</v>
      </c>
      <c r="D1098" s="179"/>
      <c r="E1098" s="179"/>
      <c r="F1098" s="179"/>
      <c r="G1098" s="180">
        <v>3.2</v>
      </c>
      <c r="H1098" s="179"/>
      <c r="I1098" s="179"/>
      <c r="J1098" s="96">
        <f t="shared" si="92"/>
        <v>3.2</v>
      </c>
      <c r="L1098">
        <v>3.2</v>
      </c>
    </row>
    <row r="1099" spans="1:12" ht="15" thickBot="1">
      <c r="A1099" s="102">
        <v>15</v>
      </c>
      <c r="B1099" s="75" t="s">
        <v>1122</v>
      </c>
      <c r="C1099" s="73" t="s">
        <v>1121</v>
      </c>
      <c r="D1099" s="179"/>
      <c r="E1099" s="179"/>
      <c r="F1099" s="179">
        <v>11.1</v>
      </c>
      <c r="G1099" s="179"/>
      <c r="H1099" s="179"/>
      <c r="I1099" s="179"/>
      <c r="J1099" s="96">
        <f t="shared" si="92"/>
        <v>11.1</v>
      </c>
      <c r="L1099">
        <v>11.1</v>
      </c>
    </row>
    <row r="1100" spans="1:12" ht="15" thickBot="1">
      <c r="A1100" s="102">
        <v>16</v>
      </c>
      <c r="B1100" s="75" t="s">
        <v>1124</v>
      </c>
      <c r="C1100" s="73" t="s">
        <v>1123</v>
      </c>
      <c r="D1100" s="179"/>
      <c r="E1100" s="179"/>
      <c r="F1100" s="179"/>
      <c r="G1100" s="149">
        <v>6.5</v>
      </c>
      <c r="H1100" s="179"/>
      <c r="I1100" s="179"/>
      <c r="J1100" s="96">
        <f t="shared" si="92"/>
        <v>6.5</v>
      </c>
      <c r="L1100">
        <v>6.5</v>
      </c>
    </row>
    <row r="1101" spans="1:12" ht="15" thickBot="1">
      <c r="A1101" s="102">
        <v>17</v>
      </c>
      <c r="B1101" s="75" t="s">
        <v>1126</v>
      </c>
      <c r="C1101" s="73" t="s">
        <v>1125</v>
      </c>
      <c r="D1101" s="179"/>
      <c r="E1101" s="179"/>
      <c r="F1101" s="179"/>
      <c r="G1101" s="148">
        <v>9.6</v>
      </c>
      <c r="H1101" s="179"/>
      <c r="I1101" s="179"/>
      <c r="J1101" s="96">
        <f t="shared" si="92"/>
        <v>9.6</v>
      </c>
      <c r="L1101">
        <v>9.6</v>
      </c>
    </row>
    <row r="1102" spans="1:12" ht="15" thickBot="1">
      <c r="A1102" s="102">
        <v>18</v>
      </c>
      <c r="B1102" s="75" t="s">
        <v>1128</v>
      </c>
      <c r="C1102" s="73" t="s">
        <v>1127</v>
      </c>
      <c r="D1102" s="179"/>
      <c r="E1102" s="179"/>
      <c r="F1102" s="179">
        <v>20.9</v>
      </c>
      <c r="G1102" s="179"/>
      <c r="H1102" s="179"/>
      <c r="I1102" s="179"/>
      <c r="J1102" s="96">
        <f t="shared" si="92"/>
        <v>20.9</v>
      </c>
      <c r="L1102">
        <v>20.9</v>
      </c>
    </row>
    <row r="1103" spans="1:12" ht="15" thickBot="1">
      <c r="A1103" s="102">
        <v>19</v>
      </c>
      <c r="B1103" s="75" t="s">
        <v>1130</v>
      </c>
      <c r="C1103" s="73" t="s">
        <v>1129</v>
      </c>
      <c r="D1103" s="179"/>
      <c r="E1103" s="179"/>
      <c r="F1103" s="153"/>
      <c r="G1103" s="149">
        <v>8.1999999999999993</v>
      </c>
      <c r="H1103" s="179"/>
      <c r="I1103" s="179"/>
      <c r="J1103" s="96">
        <f t="shared" si="92"/>
        <v>8.1999999999999993</v>
      </c>
      <c r="L1103">
        <v>8.1999999999999993</v>
      </c>
    </row>
    <row r="1104" spans="1:12" ht="15" thickBot="1">
      <c r="A1104" s="102">
        <v>20</v>
      </c>
      <c r="B1104" s="75" t="s">
        <v>1132</v>
      </c>
      <c r="C1104" s="73" t="s">
        <v>1131</v>
      </c>
      <c r="D1104" s="179"/>
      <c r="E1104" s="179"/>
      <c r="F1104" s="179"/>
      <c r="G1104" s="149">
        <v>3</v>
      </c>
      <c r="H1104" s="179"/>
      <c r="I1104" s="179"/>
      <c r="J1104" s="96">
        <f t="shared" si="92"/>
        <v>3</v>
      </c>
      <c r="L1104">
        <v>3</v>
      </c>
    </row>
    <row r="1105" spans="1:12" ht="15" thickBot="1">
      <c r="A1105" s="102">
        <v>21</v>
      </c>
      <c r="B1105" s="75" t="s">
        <v>896</v>
      </c>
      <c r="C1105" s="73" t="s">
        <v>1133</v>
      </c>
      <c r="D1105" s="179"/>
      <c r="E1105" s="179"/>
      <c r="F1105" s="179">
        <v>9.6999999999999993</v>
      </c>
      <c r="G1105" s="180"/>
      <c r="H1105" s="179"/>
      <c r="I1105" s="179"/>
      <c r="J1105" s="96">
        <f t="shared" si="92"/>
        <v>9.6999999999999993</v>
      </c>
      <c r="L1105">
        <v>9.6999999999999993</v>
      </c>
    </row>
    <row r="1106" spans="1:12" ht="15" thickBot="1">
      <c r="A1106" s="102">
        <v>22</v>
      </c>
      <c r="B1106" s="75" t="s">
        <v>896</v>
      </c>
      <c r="C1106" s="73" t="s">
        <v>1134</v>
      </c>
      <c r="D1106" s="179"/>
      <c r="E1106" s="179"/>
      <c r="F1106" s="179">
        <v>16.899999999999999</v>
      </c>
      <c r="G1106" s="179"/>
      <c r="H1106" s="179"/>
      <c r="I1106" s="179"/>
      <c r="J1106" s="96">
        <f t="shared" si="92"/>
        <v>16.899999999999999</v>
      </c>
      <c r="L1106">
        <v>16.899999999999999</v>
      </c>
    </row>
    <row r="1107" spans="1:12" ht="15" thickBot="1">
      <c r="A1107" s="102">
        <v>23</v>
      </c>
      <c r="B1107" s="75" t="s">
        <v>1136</v>
      </c>
      <c r="C1107" s="73" t="s">
        <v>1135</v>
      </c>
      <c r="D1107" s="179"/>
      <c r="E1107" s="179"/>
      <c r="F1107" s="179"/>
      <c r="G1107" s="100">
        <v>18.3</v>
      </c>
      <c r="H1107" s="179"/>
      <c r="I1107" s="179"/>
      <c r="J1107" s="96">
        <f t="shared" si="92"/>
        <v>18.3</v>
      </c>
      <c r="L1107">
        <v>18.3</v>
      </c>
    </row>
    <row r="1108" spans="1:12" ht="15" thickBot="1">
      <c r="A1108" s="102">
        <v>24</v>
      </c>
      <c r="B1108" s="75" t="s">
        <v>1138</v>
      </c>
      <c r="C1108" s="73" t="s">
        <v>1137</v>
      </c>
      <c r="D1108" s="179"/>
      <c r="E1108" s="179"/>
      <c r="F1108" s="179"/>
      <c r="G1108" s="148">
        <v>6.9</v>
      </c>
      <c r="H1108" s="179"/>
      <c r="I1108" s="179"/>
      <c r="J1108" s="96">
        <f t="shared" si="92"/>
        <v>6.9</v>
      </c>
      <c r="L1108">
        <v>6.9</v>
      </c>
    </row>
    <row r="1109" spans="1:12" ht="15" thickBot="1">
      <c r="A1109" s="102">
        <v>25</v>
      </c>
      <c r="B1109" s="75" t="s">
        <v>1140</v>
      </c>
      <c r="C1109" s="73" t="s">
        <v>1139</v>
      </c>
      <c r="D1109" s="179"/>
      <c r="E1109" s="179"/>
      <c r="F1109" s="179"/>
      <c r="G1109" s="179">
        <v>8.1</v>
      </c>
      <c r="H1109" s="179"/>
      <c r="I1109" s="179"/>
      <c r="J1109" s="96">
        <f t="shared" si="92"/>
        <v>8.1</v>
      </c>
      <c r="L1109">
        <v>8.1</v>
      </c>
    </row>
    <row r="1110" spans="1:12" ht="15" thickBot="1">
      <c r="A1110" s="102">
        <v>26</v>
      </c>
      <c r="B1110" s="75" t="s">
        <v>1142</v>
      </c>
      <c r="C1110" s="73" t="s">
        <v>1141</v>
      </c>
      <c r="D1110" s="179"/>
      <c r="E1110" s="179"/>
      <c r="F1110" s="179"/>
      <c r="G1110" s="148">
        <v>18.100000000000001</v>
      </c>
      <c r="H1110" s="179"/>
      <c r="I1110" s="179"/>
      <c r="J1110" s="96">
        <f t="shared" si="92"/>
        <v>18.100000000000001</v>
      </c>
      <c r="L1110">
        <v>18.100000000000001</v>
      </c>
    </row>
    <row r="1111" spans="1:12" ht="15" thickBot="1">
      <c r="A1111" s="102">
        <v>27</v>
      </c>
      <c r="B1111" s="75" t="s">
        <v>1144</v>
      </c>
      <c r="C1111" s="73" t="s">
        <v>1143</v>
      </c>
      <c r="D1111" s="179"/>
      <c r="E1111" s="179"/>
      <c r="F1111" s="179">
        <v>12.4</v>
      </c>
      <c r="G1111" s="179"/>
      <c r="H1111" s="179"/>
      <c r="I1111" s="179"/>
      <c r="J1111" s="96">
        <f t="shared" si="92"/>
        <v>12.4</v>
      </c>
      <c r="L1111">
        <v>12.4</v>
      </c>
    </row>
    <row r="1112" spans="1:12" s="53" customFormat="1" ht="15" thickBot="1">
      <c r="A1112" s="92">
        <v>28</v>
      </c>
      <c r="B1112" s="167" t="s">
        <v>1146</v>
      </c>
      <c r="C1112" s="166" t="s">
        <v>1145</v>
      </c>
      <c r="D1112" s="179"/>
      <c r="E1112" s="179"/>
      <c r="F1112" s="179"/>
      <c r="G1112" s="148">
        <v>13.2</v>
      </c>
      <c r="H1112" s="179"/>
      <c r="I1112" s="179"/>
      <c r="J1112" s="96">
        <f t="shared" si="92"/>
        <v>13.2</v>
      </c>
      <c r="L1112" s="53">
        <v>13.2</v>
      </c>
    </row>
    <row r="1113" spans="1:12" s="53" customFormat="1" ht="15" thickBot="1">
      <c r="A1113" s="92">
        <v>29</v>
      </c>
      <c r="B1113" s="167" t="s">
        <v>1148</v>
      </c>
      <c r="C1113" s="166" t="s">
        <v>1147</v>
      </c>
      <c r="D1113" s="179"/>
      <c r="E1113" s="179"/>
      <c r="F1113" s="179"/>
      <c r="G1113" s="148">
        <v>19.3</v>
      </c>
      <c r="H1113" s="179"/>
      <c r="I1113" s="179"/>
      <c r="J1113" s="96">
        <f t="shared" si="92"/>
        <v>19.3</v>
      </c>
      <c r="L1113" s="53">
        <v>19.3</v>
      </c>
    </row>
    <row r="1114" spans="1:12" ht="15" thickBot="1">
      <c r="A1114" s="119"/>
      <c r="B1114" s="120" t="s">
        <v>886</v>
      </c>
      <c r="C1114" s="111"/>
      <c r="D1114" s="121"/>
      <c r="E1114" s="121">
        <f>SUM(E1085:E1113)</f>
        <v>28.3</v>
      </c>
      <c r="F1114" s="121">
        <f>SUM(F1085:F1113)</f>
        <v>284.39999999999998</v>
      </c>
      <c r="G1114" s="121">
        <f>SUM(G1085:G1113)</f>
        <v>124.5</v>
      </c>
      <c r="H1114" s="121">
        <f>SUM(H1085:H1113)</f>
        <v>0</v>
      </c>
      <c r="I1114" s="121">
        <f>SUM(I1085:I1113)</f>
        <v>0</v>
      </c>
      <c r="J1114" s="121"/>
      <c r="L1114">
        <f>SUM(L1085:L1113)</f>
        <v>437.2</v>
      </c>
    </row>
    <row r="1115" spans="1:12">
      <c r="A1115" s="204" t="s">
        <v>1024</v>
      </c>
      <c r="B1115" s="204"/>
      <c r="C1115" s="204"/>
      <c r="D1115" s="204"/>
      <c r="E1115" s="204"/>
      <c r="F1115" s="204"/>
      <c r="G1115" s="204"/>
      <c r="H1115" s="95"/>
      <c r="I1115" s="95"/>
      <c r="J1115" s="93">
        <f>SUM(J1085:J1114)</f>
        <v>437.2</v>
      </c>
    </row>
    <row r="1117" spans="1:12">
      <c r="A1117" t="s">
        <v>1265</v>
      </c>
    </row>
    <row r="1119" spans="1:12">
      <c r="A1119" s="92" t="s">
        <v>303</v>
      </c>
      <c r="B1119" s="93" t="s">
        <v>304</v>
      </c>
      <c r="C1119" s="94" t="s">
        <v>962</v>
      </c>
      <c r="D1119" s="93" t="s">
        <v>963</v>
      </c>
      <c r="E1119" s="93" t="s">
        <v>964</v>
      </c>
      <c r="F1119" s="93" t="s">
        <v>965</v>
      </c>
      <c r="G1119" s="93" t="s">
        <v>966</v>
      </c>
      <c r="H1119" s="93" t="s">
        <v>967</v>
      </c>
      <c r="I1119" s="93" t="s">
        <v>968</v>
      </c>
      <c r="J1119" s="93" t="s">
        <v>914</v>
      </c>
    </row>
    <row r="1120" spans="1:12" ht="15" thickBot="1">
      <c r="A1120" s="102">
        <v>1</v>
      </c>
      <c r="B1120" s="69" t="s">
        <v>896</v>
      </c>
      <c r="C1120" s="96"/>
      <c r="D1120" s="96"/>
      <c r="E1120" s="96"/>
      <c r="F1120" s="96">
        <v>106.4</v>
      </c>
      <c r="G1120" s="96"/>
      <c r="H1120" s="96"/>
      <c r="I1120" s="96"/>
      <c r="J1120" s="96">
        <f t="shared" ref="J1120:J1151" si="93">SUM(D1120:I1120)</f>
        <v>106.4</v>
      </c>
      <c r="L1120">
        <v>106.4</v>
      </c>
    </row>
    <row r="1121" spans="1:12" ht="15" thickBot="1">
      <c r="A1121" s="102">
        <v>2</v>
      </c>
      <c r="B1121" s="69" t="s">
        <v>1081</v>
      </c>
      <c r="C1121" s="96"/>
      <c r="D1121" s="96"/>
      <c r="E1121" s="96"/>
      <c r="F1121" s="96"/>
      <c r="G1121" s="143">
        <v>10.1</v>
      </c>
      <c r="H1121" s="96"/>
      <c r="I1121" s="96"/>
      <c r="J1121" s="96">
        <f t="shared" si="93"/>
        <v>10.1</v>
      </c>
      <c r="L1121">
        <v>10.1</v>
      </c>
    </row>
    <row r="1122" spans="1:12" ht="15" thickBot="1">
      <c r="A1122" s="102">
        <v>3</v>
      </c>
      <c r="B1122" s="69" t="s">
        <v>1091</v>
      </c>
      <c r="C1122" s="96"/>
      <c r="D1122" s="178"/>
      <c r="E1122" s="178"/>
      <c r="F1122" s="178"/>
      <c r="G1122" s="143">
        <v>23.6</v>
      </c>
      <c r="H1122" s="178"/>
      <c r="I1122" s="178"/>
      <c r="J1122" s="96">
        <f t="shared" si="93"/>
        <v>23.6</v>
      </c>
      <c r="L1122">
        <v>23.6</v>
      </c>
    </row>
    <row r="1123" spans="1:12" ht="15" thickBot="1">
      <c r="A1123" s="102">
        <v>4</v>
      </c>
      <c r="B1123" s="69" t="s">
        <v>1164</v>
      </c>
      <c r="C1123" s="96"/>
      <c r="D1123" s="178"/>
      <c r="E1123" s="178"/>
      <c r="F1123" s="178"/>
      <c r="G1123" s="143">
        <v>11.4</v>
      </c>
      <c r="H1123" s="178"/>
      <c r="I1123" s="178"/>
      <c r="J1123" s="96">
        <f t="shared" si="93"/>
        <v>11.4</v>
      </c>
      <c r="L1123">
        <v>11.4</v>
      </c>
    </row>
    <row r="1124" spans="1:12" ht="15" thickBot="1">
      <c r="A1124" s="102">
        <v>5</v>
      </c>
      <c r="B1124" s="75" t="s">
        <v>1144</v>
      </c>
      <c r="C1124" s="73"/>
      <c r="D1124" s="179"/>
      <c r="E1124" s="179"/>
      <c r="F1124" s="179">
        <v>14.5</v>
      </c>
      <c r="G1124" s="179"/>
      <c r="H1124" s="179"/>
      <c r="I1124" s="179"/>
      <c r="J1124" s="96">
        <f t="shared" si="93"/>
        <v>14.5</v>
      </c>
      <c r="L1124">
        <v>14.5</v>
      </c>
    </row>
    <row r="1125" spans="1:12" ht="15" thickBot="1">
      <c r="A1125" s="102">
        <v>6</v>
      </c>
      <c r="B1125" s="75" t="s">
        <v>1106</v>
      </c>
      <c r="C1125" s="73"/>
      <c r="D1125" s="179"/>
      <c r="E1125" s="179"/>
      <c r="F1125" s="179">
        <v>10.4</v>
      </c>
      <c r="G1125" s="179"/>
      <c r="H1125" s="179"/>
      <c r="I1125" s="179"/>
      <c r="J1125" s="96">
        <f t="shared" si="93"/>
        <v>10.4</v>
      </c>
      <c r="L1125">
        <v>10.4</v>
      </c>
    </row>
    <row r="1126" spans="1:12" ht="15" thickBot="1">
      <c r="A1126" s="102">
        <v>7</v>
      </c>
      <c r="B1126" s="75" t="s">
        <v>1168</v>
      </c>
      <c r="C1126" s="73"/>
      <c r="D1126" s="179"/>
      <c r="E1126" s="179"/>
      <c r="F1126" s="179"/>
      <c r="G1126" s="177">
        <v>1.9</v>
      </c>
      <c r="H1126" s="179"/>
      <c r="I1126" s="179"/>
      <c r="J1126" s="96">
        <f t="shared" si="93"/>
        <v>1.9</v>
      </c>
      <c r="L1126">
        <v>1.9</v>
      </c>
    </row>
    <row r="1127" spans="1:12" ht="15" thickBot="1">
      <c r="A1127" s="102">
        <v>8</v>
      </c>
      <c r="B1127" s="75" t="s">
        <v>1089</v>
      </c>
      <c r="C1127" s="73"/>
      <c r="D1127" s="179"/>
      <c r="E1127" s="179"/>
      <c r="F1127" s="179"/>
      <c r="G1127" s="149">
        <v>1.8</v>
      </c>
      <c r="H1127" s="179"/>
      <c r="I1127" s="179"/>
      <c r="J1127" s="96">
        <f t="shared" si="93"/>
        <v>1.8</v>
      </c>
      <c r="L1127">
        <v>1.8</v>
      </c>
    </row>
    <row r="1128" spans="1:12" ht="15" thickBot="1">
      <c r="A1128" s="102">
        <v>9</v>
      </c>
      <c r="B1128" s="75" t="s">
        <v>1171</v>
      </c>
      <c r="C1128" s="73"/>
      <c r="D1128" s="179"/>
      <c r="E1128" s="179"/>
      <c r="F1128" s="179">
        <v>11</v>
      </c>
      <c r="G1128" s="179"/>
      <c r="H1128" s="179"/>
      <c r="I1128" s="179"/>
      <c r="J1128" s="96">
        <f t="shared" si="93"/>
        <v>11</v>
      </c>
      <c r="L1128">
        <v>11</v>
      </c>
    </row>
    <row r="1129" spans="1:12" ht="15" thickBot="1">
      <c r="A1129" s="102">
        <v>10</v>
      </c>
      <c r="B1129" s="75" t="s">
        <v>1102</v>
      </c>
      <c r="C1129" s="73"/>
      <c r="D1129" s="179"/>
      <c r="E1129" s="179"/>
      <c r="F1129" s="179">
        <v>28.7</v>
      </c>
      <c r="G1129" s="179"/>
      <c r="H1129" s="179"/>
      <c r="I1129" s="179"/>
      <c r="J1129" s="96">
        <f t="shared" si="93"/>
        <v>28.7</v>
      </c>
      <c r="L1129">
        <v>28.7</v>
      </c>
    </row>
    <row r="1130" spans="1:12" ht="15" thickBot="1">
      <c r="A1130" s="102">
        <v>11</v>
      </c>
      <c r="B1130" s="75" t="s">
        <v>1102</v>
      </c>
      <c r="C1130" s="73"/>
      <c r="D1130" s="179"/>
      <c r="E1130" s="179"/>
      <c r="F1130" s="179">
        <v>29.7</v>
      </c>
      <c r="G1130" s="179"/>
      <c r="H1130" s="179"/>
      <c r="I1130" s="179"/>
      <c r="J1130" s="96">
        <f t="shared" si="93"/>
        <v>29.7</v>
      </c>
      <c r="L1130">
        <v>29.7</v>
      </c>
    </row>
    <row r="1131" spans="1:12" ht="15" thickBot="1">
      <c r="A1131" s="102">
        <v>12</v>
      </c>
      <c r="B1131" s="75" t="s">
        <v>1102</v>
      </c>
      <c r="C1131" s="73"/>
      <c r="D1131" s="179"/>
      <c r="E1131" s="179"/>
      <c r="F1131" s="179">
        <v>29.2</v>
      </c>
      <c r="G1131" s="179"/>
      <c r="H1131" s="179"/>
      <c r="I1131" s="179"/>
      <c r="J1131" s="96">
        <f t="shared" si="93"/>
        <v>29.2</v>
      </c>
      <c r="L1131">
        <v>29.2</v>
      </c>
    </row>
    <row r="1132" spans="1:12" ht="15" thickBot="1">
      <c r="A1132" s="102">
        <v>13</v>
      </c>
      <c r="B1132" s="75" t="s">
        <v>1102</v>
      </c>
      <c r="C1132" s="73"/>
      <c r="D1132" s="179"/>
      <c r="E1132" s="179"/>
      <c r="F1132" s="179">
        <v>29.4</v>
      </c>
      <c r="G1132" s="179"/>
      <c r="H1132" s="179"/>
      <c r="I1132" s="179"/>
      <c r="J1132" s="96">
        <f t="shared" si="93"/>
        <v>29.4</v>
      </c>
      <c r="L1132">
        <v>29.4</v>
      </c>
    </row>
    <row r="1133" spans="1:12" ht="15" thickBot="1">
      <c r="A1133" s="102">
        <v>14</v>
      </c>
      <c r="B1133" s="75" t="s">
        <v>1102</v>
      </c>
      <c r="C1133" s="73"/>
      <c r="D1133" s="179"/>
      <c r="E1133" s="179"/>
      <c r="F1133" s="179">
        <v>29.4</v>
      </c>
      <c r="G1133" s="179"/>
      <c r="H1133" s="179"/>
      <c r="I1133" s="179"/>
      <c r="J1133" s="96">
        <f t="shared" si="93"/>
        <v>29.4</v>
      </c>
      <c r="L1133">
        <v>29.4</v>
      </c>
    </row>
    <row r="1134" spans="1:12" ht="15" thickBot="1">
      <c r="A1134" s="102">
        <v>15</v>
      </c>
      <c r="B1134" s="75" t="s">
        <v>1106</v>
      </c>
      <c r="C1134" s="73"/>
      <c r="D1134" s="179"/>
      <c r="E1134" s="179"/>
      <c r="F1134" s="179">
        <v>12.3</v>
      </c>
      <c r="G1134" s="179"/>
      <c r="H1134" s="179"/>
      <c r="I1134" s="179"/>
      <c r="J1134" s="96">
        <f t="shared" si="93"/>
        <v>12.3</v>
      </c>
      <c r="L1134">
        <v>12.3</v>
      </c>
    </row>
    <row r="1135" spans="1:12" ht="15" thickBot="1">
      <c r="A1135" s="102">
        <v>16</v>
      </c>
      <c r="B1135" s="75" t="s">
        <v>1179</v>
      </c>
      <c r="C1135" s="73"/>
      <c r="D1135" s="179"/>
      <c r="E1135" s="179"/>
      <c r="F1135" s="179">
        <v>11.1</v>
      </c>
      <c r="G1135" s="179"/>
      <c r="H1135" s="179"/>
      <c r="I1135" s="179"/>
      <c r="J1135" s="96">
        <f t="shared" si="93"/>
        <v>11.1</v>
      </c>
      <c r="L1135">
        <v>11.1</v>
      </c>
    </row>
    <row r="1136" spans="1:12" ht="15" thickBot="1">
      <c r="A1136" s="102">
        <v>17</v>
      </c>
      <c r="B1136" s="75" t="s">
        <v>901</v>
      </c>
      <c r="C1136" s="73"/>
      <c r="D1136" s="179"/>
      <c r="E1136" s="179"/>
      <c r="F1136" s="179">
        <v>4.5</v>
      </c>
      <c r="G1136" s="179"/>
      <c r="H1136" s="179"/>
      <c r="I1136" s="179"/>
      <c r="J1136" s="96">
        <f t="shared" si="93"/>
        <v>4.5</v>
      </c>
      <c r="L1136">
        <v>4.5</v>
      </c>
    </row>
    <row r="1137" spans="1:12" ht="15" thickBot="1">
      <c r="A1137" s="102">
        <v>18</v>
      </c>
      <c r="B1137" s="75" t="s">
        <v>1113</v>
      </c>
      <c r="C1137" s="73"/>
      <c r="D1137" s="179"/>
      <c r="E1137" s="179">
        <v>22.7</v>
      </c>
      <c r="F1137" s="179"/>
      <c r="G1137" s="179"/>
      <c r="H1137" s="179"/>
      <c r="I1137" s="179"/>
      <c r="J1137" s="96">
        <f t="shared" si="93"/>
        <v>22.7</v>
      </c>
      <c r="L1137">
        <v>22.7</v>
      </c>
    </row>
    <row r="1138" spans="1:12" ht="15" thickBot="1">
      <c r="A1138" s="102">
        <v>19</v>
      </c>
      <c r="B1138" s="75" t="s">
        <v>1183</v>
      </c>
      <c r="C1138" s="73"/>
      <c r="D1138" s="179"/>
      <c r="E1138" s="179">
        <v>5.8</v>
      </c>
      <c r="F1138" s="179"/>
      <c r="G1138" s="179"/>
      <c r="H1138" s="179"/>
      <c r="I1138" s="179"/>
      <c r="J1138" s="96">
        <f t="shared" si="93"/>
        <v>5.8</v>
      </c>
      <c r="L1138">
        <v>5.8</v>
      </c>
    </row>
    <row r="1139" spans="1:12" ht="15" thickBot="1">
      <c r="A1139" s="102">
        <v>20</v>
      </c>
      <c r="B1139" s="75" t="s">
        <v>1117</v>
      </c>
      <c r="C1139" s="73"/>
      <c r="D1139" s="179"/>
      <c r="E1139" s="179"/>
      <c r="F1139" s="179"/>
      <c r="G1139" s="148">
        <v>10.5</v>
      </c>
      <c r="H1139" s="179"/>
      <c r="I1139" s="179"/>
      <c r="J1139" s="96">
        <f t="shared" si="93"/>
        <v>10.5</v>
      </c>
      <c r="L1139">
        <v>10.5</v>
      </c>
    </row>
    <row r="1140" spans="1:12" ht="15" thickBot="1">
      <c r="A1140" s="102">
        <v>21</v>
      </c>
      <c r="B1140" s="75" t="s">
        <v>1119</v>
      </c>
      <c r="C1140" s="73"/>
      <c r="D1140" s="179"/>
      <c r="E1140" s="179"/>
      <c r="F1140" s="179">
        <v>7.5</v>
      </c>
      <c r="G1140" s="179"/>
      <c r="H1140" s="179"/>
      <c r="I1140" s="179"/>
      <c r="J1140" s="96">
        <f t="shared" si="93"/>
        <v>7.5</v>
      </c>
      <c r="L1140">
        <v>7.5</v>
      </c>
    </row>
    <row r="1141" spans="1:12" ht="15" thickBot="1">
      <c r="A1141" s="102">
        <v>22</v>
      </c>
      <c r="B1141" s="75" t="s">
        <v>1085</v>
      </c>
      <c r="C1141" s="73"/>
      <c r="D1141" s="179"/>
      <c r="E1141" s="179"/>
      <c r="F1141" s="179"/>
      <c r="G1141" s="179">
        <v>3.2</v>
      </c>
      <c r="H1141" s="179"/>
      <c r="I1141" s="179"/>
      <c r="J1141" s="96">
        <f t="shared" si="93"/>
        <v>3.2</v>
      </c>
      <c r="L1141">
        <v>3.2</v>
      </c>
    </row>
    <row r="1142" spans="1:12" ht="15" thickBot="1">
      <c r="A1142" s="102">
        <v>23</v>
      </c>
      <c r="B1142" s="75" t="s">
        <v>1122</v>
      </c>
      <c r="C1142" s="73"/>
      <c r="D1142" s="179"/>
      <c r="E1142" s="179"/>
      <c r="F1142" s="179">
        <v>11.2</v>
      </c>
      <c r="G1142" s="179"/>
      <c r="H1142" s="179"/>
      <c r="I1142" s="179"/>
      <c r="J1142" s="96">
        <f t="shared" si="93"/>
        <v>11.2</v>
      </c>
      <c r="L1142">
        <v>11.2</v>
      </c>
    </row>
    <row r="1143" spans="1:12" s="53" customFormat="1" ht="15" thickBot="1">
      <c r="A1143" s="102">
        <v>24</v>
      </c>
      <c r="B1143" s="167" t="s">
        <v>1124</v>
      </c>
      <c r="C1143" s="166"/>
      <c r="D1143" s="179"/>
      <c r="E1143" s="179"/>
      <c r="F1143" s="179"/>
      <c r="G1143" s="149">
        <v>6.2</v>
      </c>
      <c r="H1143" s="179"/>
      <c r="I1143" s="179"/>
      <c r="J1143" s="96">
        <f t="shared" si="93"/>
        <v>6.2</v>
      </c>
      <c r="L1143" s="53">
        <v>6.2</v>
      </c>
    </row>
    <row r="1144" spans="1:12" s="53" customFormat="1" ht="15" thickBot="1">
      <c r="A1144" s="102">
        <v>25</v>
      </c>
      <c r="B1144" s="167" t="s">
        <v>1128</v>
      </c>
      <c r="C1144" s="166"/>
      <c r="D1144" s="179"/>
      <c r="E1144" s="179"/>
      <c r="F1144" s="179">
        <v>31.7</v>
      </c>
      <c r="G1144" s="179"/>
      <c r="H1144" s="179"/>
      <c r="I1144" s="179"/>
      <c r="J1144" s="96">
        <f t="shared" si="93"/>
        <v>31.7</v>
      </c>
      <c r="L1144" s="53">
        <v>31.7</v>
      </c>
    </row>
    <row r="1145" spans="1:12" s="53" customFormat="1" ht="15" thickBot="1">
      <c r="A1145" s="102">
        <v>26</v>
      </c>
      <c r="B1145" s="167" t="s">
        <v>1130</v>
      </c>
      <c r="C1145" s="166"/>
      <c r="D1145" s="179"/>
      <c r="E1145" s="179"/>
      <c r="F1145" s="179"/>
      <c r="G1145" s="149">
        <v>9.3000000000000007</v>
      </c>
      <c r="H1145" s="179"/>
      <c r="I1145" s="179"/>
      <c r="J1145" s="96">
        <f t="shared" si="93"/>
        <v>9.3000000000000007</v>
      </c>
      <c r="L1145" s="53">
        <v>9.3000000000000007</v>
      </c>
    </row>
    <row r="1146" spans="1:12" s="53" customFormat="1" ht="15" thickBot="1">
      <c r="A1146" s="102">
        <v>27</v>
      </c>
      <c r="B1146" s="167" t="s">
        <v>1191</v>
      </c>
      <c r="C1146" s="166"/>
      <c r="D1146" s="179"/>
      <c r="E1146" s="179"/>
      <c r="F1146" s="179"/>
      <c r="G1146" s="148">
        <v>12.4</v>
      </c>
      <c r="H1146" s="179"/>
      <c r="I1146" s="179"/>
      <c r="J1146" s="96">
        <f t="shared" si="93"/>
        <v>12.4</v>
      </c>
      <c r="L1146" s="53">
        <v>12.4</v>
      </c>
    </row>
    <row r="1147" spans="1:12" s="53" customFormat="1" ht="15" thickBot="1">
      <c r="A1147" s="102">
        <v>28</v>
      </c>
      <c r="B1147" s="167" t="s">
        <v>1192</v>
      </c>
      <c r="C1147" s="166"/>
      <c r="D1147" s="179"/>
      <c r="E1147" s="179"/>
      <c r="F1147" s="179"/>
      <c r="G1147" s="148">
        <v>11.5</v>
      </c>
      <c r="H1147" s="179"/>
      <c r="I1147" s="179"/>
      <c r="J1147" s="96">
        <f t="shared" si="93"/>
        <v>11.5</v>
      </c>
      <c r="L1147" s="53">
        <v>11.5</v>
      </c>
    </row>
    <row r="1148" spans="1:12" s="53" customFormat="1" ht="15" thickBot="1">
      <c r="A1148" s="102">
        <v>29</v>
      </c>
      <c r="B1148" s="167" t="s">
        <v>1193</v>
      </c>
      <c r="C1148" s="166"/>
      <c r="D1148" s="179"/>
      <c r="E1148" s="179"/>
      <c r="F1148" s="179"/>
      <c r="G1148" s="148">
        <v>13.1</v>
      </c>
      <c r="H1148" s="179"/>
      <c r="I1148" s="179"/>
      <c r="J1148" s="96">
        <f t="shared" si="93"/>
        <v>13.1</v>
      </c>
      <c r="L1148" s="53">
        <v>13.1</v>
      </c>
    </row>
    <row r="1149" spans="1:12" s="53" customFormat="1" ht="15" thickBot="1">
      <c r="A1149" s="102">
        <v>30</v>
      </c>
      <c r="B1149" s="167" t="s">
        <v>1197</v>
      </c>
      <c r="C1149" s="166"/>
      <c r="D1149" s="179"/>
      <c r="E1149" s="179"/>
      <c r="F1149" s="179"/>
      <c r="G1149" s="148">
        <v>13</v>
      </c>
      <c r="H1149" s="179"/>
      <c r="I1149" s="179"/>
      <c r="J1149" s="96">
        <f t="shared" si="93"/>
        <v>13</v>
      </c>
      <c r="L1149" s="53">
        <v>13</v>
      </c>
    </row>
    <row r="1150" spans="1:12" s="53" customFormat="1" ht="15" thickBot="1">
      <c r="A1150" s="102">
        <v>31</v>
      </c>
      <c r="B1150" s="167" t="s">
        <v>1199</v>
      </c>
      <c r="C1150" s="166"/>
      <c r="D1150" s="179"/>
      <c r="E1150" s="179"/>
      <c r="F1150" s="179"/>
      <c r="G1150" s="148">
        <v>13.3</v>
      </c>
      <c r="H1150" s="179"/>
      <c r="I1150" s="179"/>
      <c r="J1150" s="96">
        <f t="shared" si="93"/>
        <v>13.3</v>
      </c>
      <c r="L1150" s="53">
        <v>13.3</v>
      </c>
    </row>
    <row r="1151" spans="1:12" s="53" customFormat="1" ht="15" thickBot="1">
      <c r="A1151" s="102">
        <v>32</v>
      </c>
      <c r="B1151" s="167" t="s">
        <v>1144</v>
      </c>
      <c r="C1151" s="166"/>
      <c r="D1151" s="179"/>
      <c r="E1151" s="179"/>
      <c r="F1151" s="179">
        <v>12.3</v>
      </c>
      <c r="G1151" s="179"/>
      <c r="H1151" s="179"/>
      <c r="I1151" s="179"/>
      <c r="J1151" s="96">
        <f t="shared" si="93"/>
        <v>12.3</v>
      </c>
      <c r="L1151" s="53">
        <v>12.3</v>
      </c>
    </row>
    <row r="1152" spans="1:12" ht="15" thickBot="1">
      <c r="A1152" s="167"/>
      <c r="B1152" s="168" t="s">
        <v>886</v>
      </c>
      <c r="C1152" s="167"/>
      <c r="D1152" s="92"/>
      <c r="E1152" s="92">
        <f>SUM(E1120:E1151)</f>
        <v>28.5</v>
      </c>
      <c r="F1152" s="92">
        <f>SUM(F1120:F1151)</f>
        <v>379.29999999999995</v>
      </c>
      <c r="G1152" s="92">
        <f>SUM(G1120:G1151)</f>
        <v>141.30000000000001</v>
      </c>
      <c r="H1152" s="92">
        <f>SUM(H1120:H1151)</f>
        <v>0</v>
      </c>
      <c r="I1152" s="92">
        <f>SUM(I1120:I1151)</f>
        <v>0</v>
      </c>
      <c r="J1152" s="92"/>
      <c r="L1152">
        <f>SUM(L1120:L1151)</f>
        <v>549.09999999999991</v>
      </c>
    </row>
    <row r="1153" spans="1:12" ht="15" thickBot="1">
      <c r="A1153" s="204" t="s">
        <v>1025</v>
      </c>
      <c r="B1153" s="204"/>
      <c r="C1153" s="204"/>
      <c r="D1153" s="204"/>
      <c r="E1153" s="204"/>
      <c r="F1153" s="204"/>
      <c r="G1153" s="204"/>
      <c r="H1153" s="95"/>
      <c r="I1153" s="95"/>
      <c r="J1153" s="93">
        <f>SUM(J1120:J1152)</f>
        <v>549.09999999999991</v>
      </c>
    </row>
    <row r="1156" spans="1:12">
      <c r="A1156" t="s">
        <v>1268</v>
      </c>
    </row>
    <row r="1158" spans="1:12">
      <c r="A1158" s="92" t="s">
        <v>303</v>
      </c>
      <c r="B1158" s="93" t="s">
        <v>304</v>
      </c>
      <c r="C1158" s="94" t="s">
        <v>962</v>
      </c>
      <c r="D1158" s="93" t="s">
        <v>963</v>
      </c>
      <c r="E1158" s="93" t="s">
        <v>964</v>
      </c>
      <c r="F1158" s="93" t="s">
        <v>965</v>
      </c>
      <c r="G1158" s="93" t="s">
        <v>966</v>
      </c>
      <c r="H1158" s="93" t="s">
        <v>967</v>
      </c>
      <c r="I1158" s="93" t="s">
        <v>968</v>
      </c>
      <c r="J1158" s="93" t="s">
        <v>914</v>
      </c>
    </row>
    <row r="1159" spans="1:12">
      <c r="A1159" s="102">
        <v>1</v>
      </c>
      <c r="B1159" s="69" t="s">
        <v>1151</v>
      </c>
      <c r="C1159" s="96" t="s">
        <v>1150</v>
      </c>
      <c r="D1159" s="96"/>
      <c r="E1159" s="96"/>
      <c r="F1159" s="96"/>
      <c r="G1159" s="152">
        <v>3.6</v>
      </c>
      <c r="H1159" s="96"/>
      <c r="I1159" s="96"/>
      <c r="J1159" s="96">
        <v>3.6</v>
      </c>
      <c r="L1159">
        <v>3.6</v>
      </c>
    </row>
    <row r="1160" spans="1:12">
      <c r="A1160" s="102">
        <v>2</v>
      </c>
      <c r="B1160" s="69" t="s">
        <v>1153</v>
      </c>
      <c r="C1160" s="96" t="s">
        <v>1152</v>
      </c>
      <c r="D1160" s="96"/>
      <c r="E1160" s="96"/>
      <c r="F1160" s="96"/>
      <c r="G1160" s="97">
        <v>21.9</v>
      </c>
      <c r="H1160" s="96"/>
      <c r="I1160" s="96"/>
      <c r="J1160" s="96">
        <v>21.9</v>
      </c>
      <c r="L1160">
        <v>21.9</v>
      </c>
    </row>
    <row r="1161" spans="1:12">
      <c r="A1161" s="102">
        <v>3</v>
      </c>
      <c r="B1161" s="69" t="s">
        <v>1155</v>
      </c>
      <c r="C1161" s="96" t="s">
        <v>1154</v>
      </c>
      <c r="D1161" s="96"/>
      <c r="E1161" s="96"/>
      <c r="F1161" s="96"/>
      <c r="G1161" s="152">
        <v>3.4</v>
      </c>
      <c r="H1161" s="96"/>
      <c r="I1161" s="96"/>
      <c r="J1161" s="96">
        <v>3.4</v>
      </c>
      <c r="L1161">
        <v>3.4</v>
      </c>
    </row>
    <row r="1162" spans="1:12">
      <c r="A1162" s="102">
        <v>4</v>
      </c>
      <c r="B1162" s="69" t="s">
        <v>1144</v>
      </c>
      <c r="C1162" s="96" t="s">
        <v>1156</v>
      </c>
      <c r="D1162" s="96"/>
      <c r="E1162" s="96"/>
      <c r="F1162" s="96"/>
      <c r="G1162" s="142">
        <v>11.6</v>
      </c>
      <c r="H1162" s="96"/>
      <c r="I1162" s="96"/>
      <c r="J1162" s="96">
        <v>11.6</v>
      </c>
      <c r="L1162">
        <v>11.6</v>
      </c>
    </row>
    <row r="1163" spans="1:12" ht="15" thickBot="1">
      <c r="A1163" s="102">
        <v>5</v>
      </c>
      <c r="B1163" s="75" t="s">
        <v>1158</v>
      </c>
      <c r="C1163" s="73" t="s">
        <v>1157</v>
      </c>
      <c r="D1163" s="73"/>
      <c r="E1163" s="73"/>
      <c r="F1163" s="73">
        <v>12.2</v>
      </c>
      <c r="G1163" s="153"/>
      <c r="H1163" s="73"/>
      <c r="I1163" s="73"/>
      <c r="J1163" s="73">
        <v>12.2</v>
      </c>
      <c r="L1163">
        <v>12.2</v>
      </c>
    </row>
    <row r="1164" spans="1:12" ht="15" customHeight="1" thickBot="1">
      <c r="A1164" s="119"/>
      <c r="B1164" s="101" t="s">
        <v>886</v>
      </c>
      <c r="C1164" s="75"/>
      <c r="D1164" s="92"/>
      <c r="E1164" s="92"/>
      <c r="F1164" s="92">
        <f>SUM(F1159:F1163)</f>
        <v>12.2</v>
      </c>
      <c r="G1164" s="92">
        <f>SUM(G1159:G1163)</f>
        <v>40.5</v>
      </c>
      <c r="H1164" s="92">
        <f>SUM(H1159:H1163)</f>
        <v>0</v>
      </c>
      <c r="I1164" s="92">
        <f>SUM(I1159:I1163)</f>
        <v>0</v>
      </c>
      <c r="J1164" s="92"/>
      <c r="L1164">
        <f>SUM(L1159:L1163)</f>
        <v>52.7</v>
      </c>
    </row>
    <row r="1165" spans="1:12">
      <c r="A1165" s="204" t="s">
        <v>1269</v>
      </c>
      <c r="B1165" s="204"/>
      <c r="C1165" s="204"/>
      <c r="D1165" s="204"/>
      <c r="E1165" s="204"/>
      <c r="F1165" s="204"/>
      <c r="G1165" s="204"/>
      <c r="H1165" s="95"/>
      <c r="I1165" s="95"/>
      <c r="J1165" s="93">
        <f>SUM(J1159:J1164)</f>
        <v>52.7</v>
      </c>
    </row>
    <row r="1167" spans="1:12" s="53" customFormat="1"/>
    <row r="1168" spans="1:12" s="53" customFormat="1">
      <c r="A1168" s="53" t="s">
        <v>1272</v>
      </c>
    </row>
    <row r="1169" spans="1:12" s="53" customFormat="1" ht="15" thickBot="1"/>
    <row r="1170" spans="1:12" s="53" customFormat="1" ht="15" thickBot="1">
      <c r="A1170" s="92" t="s">
        <v>303</v>
      </c>
      <c r="B1170" s="93" t="s">
        <v>304</v>
      </c>
      <c r="C1170" s="94" t="s">
        <v>962</v>
      </c>
      <c r="D1170" s="93" t="s">
        <v>963</v>
      </c>
      <c r="E1170" s="93" t="s">
        <v>964</v>
      </c>
      <c r="F1170" s="93" t="s">
        <v>965</v>
      </c>
      <c r="G1170" s="93" t="s">
        <v>966</v>
      </c>
      <c r="H1170" s="93" t="s">
        <v>967</v>
      </c>
      <c r="I1170" s="93" t="s">
        <v>968</v>
      </c>
      <c r="J1170" s="93" t="s">
        <v>914</v>
      </c>
    </row>
    <row r="1171" spans="1:12" s="53" customFormat="1" ht="15" thickBot="1">
      <c r="A1171" s="102">
        <v>1</v>
      </c>
      <c r="B1171" s="69" t="s">
        <v>896</v>
      </c>
      <c r="C1171" s="96" t="s">
        <v>1202</v>
      </c>
      <c r="D1171" s="178"/>
      <c r="E1171" s="178"/>
      <c r="F1171" s="178">
        <v>100.6</v>
      </c>
      <c r="G1171" s="178"/>
      <c r="H1171" s="178"/>
      <c r="I1171" s="178"/>
      <c r="J1171" s="96">
        <f t="shared" ref="J1171:J1195" si="94">SUM(D1171:I1171)</f>
        <v>100.6</v>
      </c>
      <c r="L1171" s="53">
        <v>100.6</v>
      </c>
    </row>
    <row r="1172" spans="1:12" s="53" customFormat="1" ht="15" thickBot="1">
      <c r="A1172" s="102">
        <v>2</v>
      </c>
      <c r="B1172" s="69" t="s">
        <v>1106</v>
      </c>
      <c r="C1172" s="96" t="s">
        <v>1203</v>
      </c>
      <c r="D1172" s="178"/>
      <c r="E1172" s="178"/>
      <c r="F1172" s="178">
        <v>12</v>
      </c>
      <c r="G1172" s="178"/>
      <c r="H1172" s="178"/>
      <c r="I1172" s="178"/>
      <c r="J1172" s="96">
        <f t="shared" si="94"/>
        <v>12</v>
      </c>
      <c r="L1172" s="53">
        <v>12</v>
      </c>
    </row>
    <row r="1173" spans="1:12" s="53" customFormat="1" ht="15" thickBot="1">
      <c r="A1173" s="102">
        <v>3</v>
      </c>
      <c r="B1173" s="69" t="s">
        <v>1106</v>
      </c>
      <c r="C1173" s="96" t="s">
        <v>1204</v>
      </c>
      <c r="D1173" s="178"/>
      <c r="E1173" s="178"/>
      <c r="F1173" s="178">
        <v>8.8000000000000007</v>
      </c>
      <c r="G1173" s="178"/>
      <c r="H1173" s="178"/>
      <c r="I1173" s="178"/>
      <c r="J1173" s="96">
        <f t="shared" si="94"/>
        <v>8.8000000000000007</v>
      </c>
      <c r="L1173" s="53">
        <v>8.8000000000000007</v>
      </c>
    </row>
    <row r="1174" spans="1:12" s="53" customFormat="1" ht="15" thickBot="1">
      <c r="A1174" s="102">
        <v>4</v>
      </c>
      <c r="B1174" s="170" t="s">
        <v>1122</v>
      </c>
      <c r="C1174" s="172" t="s">
        <v>1205</v>
      </c>
      <c r="D1174" s="179"/>
      <c r="E1174" s="179"/>
      <c r="F1174" s="179">
        <v>5.6</v>
      </c>
      <c r="G1174" s="153"/>
      <c r="H1174" s="179"/>
      <c r="I1174" s="179"/>
      <c r="J1174" s="96">
        <f t="shared" si="94"/>
        <v>5.6</v>
      </c>
      <c r="L1174" s="53">
        <v>5.6</v>
      </c>
    </row>
    <row r="1175" spans="1:12" s="53" customFormat="1" ht="15" thickBot="1">
      <c r="A1175" s="102">
        <v>5</v>
      </c>
      <c r="B1175" s="170" t="s">
        <v>1085</v>
      </c>
      <c r="C1175" s="172" t="s">
        <v>1206</v>
      </c>
      <c r="D1175" s="179"/>
      <c r="E1175" s="179"/>
      <c r="F1175" s="179"/>
      <c r="G1175" s="179">
        <v>3.4</v>
      </c>
      <c r="H1175" s="179"/>
      <c r="I1175" s="179"/>
      <c r="J1175" s="96">
        <f t="shared" si="94"/>
        <v>3.4</v>
      </c>
      <c r="L1175" s="53">
        <v>3.4</v>
      </c>
    </row>
    <row r="1176" spans="1:12" s="53" customFormat="1" ht="15" thickBot="1">
      <c r="A1176" s="102">
        <v>6</v>
      </c>
      <c r="B1176" s="170" t="s">
        <v>1119</v>
      </c>
      <c r="C1176" s="172" t="s">
        <v>1207</v>
      </c>
      <c r="D1176" s="179"/>
      <c r="E1176" s="179"/>
      <c r="F1176" s="179">
        <v>7</v>
      </c>
      <c r="G1176" s="179"/>
      <c r="H1176" s="179"/>
      <c r="I1176" s="179"/>
      <c r="J1176" s="96">
        <f t="shared" si="94"/>
        <v>7</v>
      </c>
      <c r="L1176" s="53">
        <v>7</v>
      </c>
    </row>
    <row r="1177" spans="1:12" s="53" customFormat="1" ht="15" thickBot="1">
      <c r="A1177" s="102">
        <v>7</v>
      </c>
      <c r="B1177" s="170" t="s">
        <v>1089</v>
      </c>
      <c r="C1177" s="172" t="s">
        <v>1208</v>
      </c>
      <c r="D1177" s="179"/>
      <c r="E1177" s="179"/>
      <c r="F1177" s="179"/>
      <c r="G1177" s="149">
        <v>2.4</v>
      </c>
      <c r="H1177" s="179"/>
      <c r="I1177" s="179"/>
      <c r="J1177" s="96">
        <f t="shared" si="94"/>
        <v>2.4</v>
      </c>
      <c r="L1177" s="53">
        <v>2.4</v>
      </c>
    </row>
    <row r="1178" spans="1:12" s="53" customFormat="1" ht="15" thickBot="1">
      <c r="A1178" s="102">
        <v>8</v>
      </c>
      <c r="B1178" s="170" t="s">
        <v>1117</v>
      </c>
      <c r="C1178" s="172" t="s">
        <v>1209</v>
      </c>
      <c r="D1178" s="179"/>
      <c r="E1178" s="179"/>
      <c r="F1178" s="179"/>
      <c r="G1178" s="148">
        <v>6</v>
      </c>
      <c r="H1178" s="179"/>
      <c r="I1178" s="179"/>
      <c r="J1178" s="96">
        <f t="shared" si="94"/>
        <v>6</v>
      </c>
      <c r="L1178" s="53">
        <v>6</v>
      </c>
    </row>
    <row r="1179" spans="1:12" s="53" customFormat="1" ht="15" thickBot="1">
      <c r="A1179" s="102">
        <v>9</v>
      </c>
      <c r="B1179" s="170" t="s">
        <v>1115</v>
      </c>
      <c r="C1179" s="172" t="s">
        <v>1210</v>
      </c>
      <c r="D1179" s="179"/>
      <c r="E1179" s="179"/>
      <c r="F1179" s="179">
        <v>4.4000000000000004</v>
      </c>
      <c r="G1179" s="153"/>
      <c r="H1179" s="179"/>
      <c r="I1179" s="179"/>
      <c r="J1179" s="96">
        <f t="shared" si="94"/>
        <v>4.4000000000000004</v>
      </c>
      <c r="L1179" s="53">
        <v>4.4000000000000004</v>
      </c>
    </row>
    <row r="1180" spans="1:12" s="53" customFormat="1" ht="15" thickBot="1">
      <c r="A1180" s="102">
        <v>10</v>
      </c>
      <c r="B1180" s="170" t="s">
        <v>1108</v>
      </c>
      <c r="C1180" s="172" t="s">
        <v>1211</v>
      </c>
      <c r="D1180" s="179"/>
      <c r="E1180" s="179"/>
      <c r="F1180" s="179">
        <v>3.4</v>
      </c>
      <c r="G1180" s="153"/>
      <c r="H1180" s="179"/>
      <c r="I1180" s="179"/>
      <c r="J1180" s="96">
        <f t="shared" si="94"/>
        <v>3.4</v>
      </c>
      <c r="L1180" s="53">
        <v>3.4</v>
      </c>
    </row>
    <row r="1181" spans="1:12" s="53" customFormat="1" ht="15" thickBot="1">
      <c r="A1181" s="102">
        <v>11</v>
      </c>
      <c r="B1181" s="170" t="s">
        <v>1213</v>
      </c>
      <c r="C1181" s="172" t="s">
        <v>1212</v>
      </c>
      <c r="D1181" s="179"/>
      <c r="E1181" s="179"/>
      <c r="F1181" s="179">
        <v>10.4</v>
      </c>
      <c r="G1181" s="179"/>
      <c r="H1181" s="179"/>
      <c r="I1181" s="179"/>
      <c r="J1181" s="96">
        <f t="shared" si="94"/>
        <v>10.4</v>
      </c>
      <c r="L1181" s="53">
        <v>10.4</v>
      </c>
    </row>
    <row r="1182" spans="1:12" s="53" customFormat="1" ht="15" thickBot="1">
      <c r="A1182" s="102">
        <v>12</v>
      </c>
      <c r="B1182" s="170" t="s">
        <v>901</v>
      </c>
      <c r="C1182" s="172" t="s">
        <v>1214</v>
      </c>
      <c r="D1182" s="179"/>
      <c r="E1182" s="179"/>
      <c r="F1182" s="179">
        <v>5.2</v>
      </c>
      <c r="G1182" s="179"/>
      <c r="H1182" s="179"/>
      <c r="I1182" s="179"/>
      <c r="J1182" s="96">
        <f t="shared" si="94"/>
        <v>5.2</v>
      </c>
      <c r="L1182" s="53">
        <v>5.2</v>
      </c>
    </row>
    <row r="1183" spans="1:12" s="53" customFormat="1" ht="15" thickBot="1">
      <c r="A1183" s="102">
        <v>13</v>
      </c>
      <c r="B1183" s="170" t="s">
        <v>1216</v>
      </c>
      <c r="C1183" s="172" t="s">
        <v>1215</v>
      </c>
      <c r="D1183" s="179"/>
      <c r="E1183" s="179"/>
      <c r="F1183" s="179">
        <v>22.7</v>
      </c>
      <c r="G1183" s="179"/>
      <c r="H1183" s="179"/>
      <c r="I1183" s="179"/>
      <c r="J1183" s="96">
        <f t="shared" si="94"/>
        <v>22.7</v>
      </c>
      <c r="L1183" s="53">
        <v>22.7</v>
      </c>
    </row>
    <row r="1184" spans="1:12" s="53" customFormat="1" ht="15" thickBot="1">
      <c r="A1184" s="102">
        <v>14</v>
      </c>
      <c r="B1184" s="170" t="s">
        <v>1218</v>
      </c>
      <c r="C1184" s="172" t="s">
        <v>1217</v>
      </c>
      <c r="D1184" s="179"/>
      <c r="E1184" s="179"/>
      <c r="F1184" s="179">
        <v>29</v>
      </c>
      <c r="G1184" s="179"/>
      <c r="H1184" s="179"/>
      <c r="I1184" s="179"/>
      <c r="J1184" s="96">
        <f t="shared" si="94"/>
        <v>29</v>
      </c>
      <c r="L1184" s="53">
        <v>29</v>
      </c>
    </row>
    <row r="1185" spans="1:12" s="53" customFormat="1" ht="15" thickBot="1">
      <c r="A1185" s="102">
        <v>15</v>
      </c>
      <c r="B1185" s="170" t="s">
        <v>1220</v>
      </c>
      <c r="C1185" s="172" t="s">
        <v>1219</v>
      </c>
      <c r="D1185" s="179"/>
      <c r="E1185" s="179"/>
      <c r="F1185" s="179">
        <v>59.2</v>
      </c>
      <c r="G1185" s="179"/>
      <c r="H1185" s="179"/>
      <c r="I1185" s="179"/>
      <c r="J1185" s="96">
        <f t="shared" si="94"/>
        <v>59.2</v>
      </c>
      <c r="L1185" s="53">
        <v>59.2</v>
      </c>
    </row>
    <row r="1186" spans="1:12" s="53" customFormat="1" ht="15" thickBot="1">
      <c r="A1186" s="102">
        <v>16</v>
      </c>
      <c r="B1186" s="170" t="s">
        <v>1113</v>
      </c>
      <c r="C1186" s="172" t="s">
        <v>1221</v>
      </c>
      <c r="D1186" s="179"/>
      <c r="E1186" s="179"/>
      <c r="F1186" s="179">
        <v>14.5</v>
      </c>
      <c r="G1186" s="179"/>
      <c r="H1186" s="179"/>
      <c r="I1186" s="179"/>
      <c r="J1186" s="96">
        <f t="shared" si="94"/>
        <v>14.5</v>
      </c>
      <c r="L1186" s="53">
        <v>14.5</v>
      </c>
    </row>
    <row r="1187" spans="1:12" s="53" customFormat="1" ht="15" thickBot="1">
      <c r="A1187" s="102">
        <v>17</v>
      </c>
      <c r="B1187" s="170" t="s">
        <v>1144</v>
      </c>
      <c r="C1187" s="172" t="s">
        <v>1222</v>
      </c>
      <c r="D1187" s="179"/>
      <c r="E1187" s="179"/>
      <c r="F1187" s="179">
        <v>14.5</v>
      </c>
      <c r="G1187" s="179"/>
      <c r="H1187" s="179"/>
      <c r="I1187" s="179"/>
      <c r="J1187" s="96">
        <f t="shared" si="94"/>
        <v>14.5</v>
      </c>
      <c r="L1187" s="53">
        <v>14.5</v>
      </c>
    </row>
    <row r="1188" spans="1:12" s="53" customFormat="1" ht="15" thickBot="1">
      <c r="A1188" s="102">
        <v>18</v>
      </c>
      <c r="B1188" s="170" t="s">
        <v>1218</v>
      </c>
      <c r="C1188" s="172" t="s">
        <v>1223</v>
      </c>
      <c r="D1188" s="179"/>
      <c r="E1188" s="179"/>
      <c r="F1188" s="179">
        <v>29</v>
      </c>
      <c r="G1188" s="179"/>
      <c r="H1188" s="179"/>
      <c r="I1188" s="179"/>
      <c r="J1188" s="96">
        <f t="shared" si="94"/>
        <v>29</v>
      </c>
      <c r="L1188" s="53">
        <v>29</v>
      </c>
    </row>
    <row r="1189" spans="1:12" s="53" customFormat="1" ht="15" thickBot="1">
      <c r="A1189" s="102">
        <v>19</v>
      </c>
      <c r="B1189" s="170" t="s">
        <v>1218</v>
      </c>
      <c r="C1189" s="172" t="s">
        <v>1224</v>
      </c>
      <c r="D1189" s="179"/>
      <c r="E1189" s="179"/>
      <c r="F1189" s="179">
        <v>29</v>
      </c>
      <c r="G1189" s="179"/>
      <c r="H1189" s="179"/>
      <c r="I1189" s="179"/>
      <c r="J1189" s="96">
        <f t="shared" si="94"/>
        <v>29</v>
      </c>
      <c r="L1189" s="53">
        <v>29</v>
      </c>
    </row>
    <row r="1190" spans="1:12" s="53" customFormat="1" ht="15" thickBot="1">
      <c r="A1190" s="102">
        <v>20</v>
      </c>
      <c r="B1190" s="170" t="s">
        <v>1218</v>
      </c>
      <c r="C1190" s="172" t="s">
        <v>1225</v>
      </c>
      <c r="D1190" s="179"/>
      <c r="E1190" s="179"/>
      <c r="F1190" s="179">
        <v>29.8</v>
      </c>
      <c r="G1190" s="179"/>
      <c r="H1190" s="179"/>
      <c r="I1190" s="179"/>
      <c r="J1190" s="96">
        <f t="shared" si="94"/>
        <v>29.8</v>
      </c>
      <c r="L1190" s="53">
        <v>29.8</v>
      </c>
    </row>
    <row r="1191" spans="1:12" s="53" customFormat="1" ht="15" thickBot="1">
      <c r="A1191" s="102">
        <v>21</v>
      </c>
      <c r="B1191" s="170" t="s">
        <v>1227</v>
      </c>
      <c r="C1191" s="172" t="s">
        <v>1226</v>
      </c>
      <c r="D1191" s="179"/>
      <c r="E1191" s="179"/>
      <c r="F1191" s="179"/>
      <c r="G1191" s="179">
        <v>28</v>
      </c>
      <c r="H1191" s="179"/>
      <c r="I1191" s="179"/>
      <c r="J1191" s="96">
        <f t="shared" si="94"/>
        <v>28</v>
      </c>
      <c r="L1191" s="53">
        <v>28</v>
      </c>
    </row>
    <row r="1192" spans="1:12" s="53" customFormat="1" ht="15" thickBot="1">
      <c r="A1192" s="102">
        <v>22</v>
      </c>
      <c r="B1192" s="170" t="s">
        <v>1229</v>
      </c>
      <c r="C1192" s="172" t="s">
        <v>1228</v>
      </c>
      <c r="D1192" s="179"/>
      <c r="E1192" s="179"/>
      <c r="F1192" s="179"/>
      <c r="G1192" s="149">
        <v>8.6999999999999993</v>
      </c>
      <c r="H1192" s="179"/>
      <c r="I1192" s="179"/>
      <c r="J1192" s="96">
        <f t="shared" si="94"/>
        <v>8.6999999999999993</v>
      </c>
      <c r="L1192" s="53">
        <v>8.6999999999999993</v>
      </c>
    </row>
    <row r="1193" spans="1:12" s="53" customFormat="1" ht="15" thickBot="1">
      <c r="A1193" s="102">
        <v>23</v>
      </c>
      <c r="B1193" s="170" t="s">
        <v>1100</v>
      </c>
      <c r="C1193" s="172" t="s">
        <v>1230</v>
      </c>
      <c r="D1193" s="179"/>
      <c r="E1193" s="179"/>
      <c r="F1193" s="179">
        <v>16.899999999999999</v>
      </c>
      <c r="G1193" s="179"/>
      <c r="H1193" s="179"/>
      <c r="I1193" s="179"/>
      <c r="J1193" s="96">
        <f t="shared" si="94"/>
        <v>16.899999999999999</v>
      </c>
      <c r="L1193" s="53">
        <v>16.899999999999999</v>
      </c>
    </row>
    <row r="1194" spans="1:12" s="53" customFormat="1" ht="15" thickBot="1">
      <c r="A1194" s="102">
        <v>24</v>
      </c>
      <c r="B1194" s="170" t="s">
        <v>1148</v>
      </c>
      <c r="C1194" s="172" t="s">
        <v>1147</v>
      </c>
      <c r="D1194" s="179"/>
      <c r="E1194" s="179"/>
      <c r="F1194" s="179"/>
      <c r="G1194" s="148">
        <v>19.3</v>
      </c>
      <c r="H1194" s="179"/>
      <c r="I1194" s="179"/>
      <c r="J1194" s="96">
        <f t="shared" si="94"/>
        <v>19.3</v>
      </c>
      <c r="L1194" s="53">
        <v>19.3</v>
      </c>
    </row>
    <row r="1195" spans="1:12" s="53" customFormat="1" ht="15" thickBot="1">
      <c r="A1195" s="102">
        <v>25</v>
      </c>
      <c r="B1195" s="170" t="s">
        <v>1146</v>
      </c>
      <c r="C1195" s="172" t="s">
        <v>1231</v>
      </c>
      <c r="D1195" s="179"/>
      <c r="E1195" s="179"/>
      <c r="F1195" s="179"/>
      <c r="G1195" s="148">
        <v>11.1</v>
      </c>
      <c r="H1195" s="179"/>
      <c r="I1195" s="179"/>
      <c r="J1195" s="96">
        <f t="shared" si="94"/>
        <v>11.1</v>
      </c>
      <c r="L1195" s="53">
        <v>11.1</v>
      </c>
    </row>
    <row r="1196" spans="1:12" s="53" customFormat="1" ht="15" thickBot="1">
      <c r="A1196" s="119"/>
      <c r="B1196" s="171" t="s">
        <v>886</v>
      </c>
      <c r="C1196" s="170"/>
      <c r="D1196" s="92"/>
      <c r="E1196" s="92">
        <f>SUM(E1171:E1195)</f>
        <v>0</v>
      </c>
      <c r="F1196" s="92">
        <f>SUM(F1171:F1195)</f>
        <v>402</v>
      </c>
      <c r="G1196" s="92">
        <f>SUM(G1171:G1195)</f>
        <v>78.899999999999991</v>
      </c>
      <c r="H1196" s="92">
        <f>SUM(H1171:H1195)</f>
        <v>0</v>
      </c>
      <c r="I1196" s="92">
        <f t="shared" ref="I1196" si="95">SUM(I1171:I1195)</f>
        <v>0</v>
      </c>
      <c r="J1196" s="92"/>
      <c r="L1196" s="53">
        <f>SUM(L1171:L1195)</f>
        <v>480.9</v>
      </c>
    </row>
    <row r="1197" spans="1:12" s="53" customFormat="1" ht="15" thickBot="1">
      <c r="A1197" s="204" t="s">
        <v>1274</v>
      </c>
      <c r="B1197" s="204"/>
      <c r="C1197" s="204"/>
      <c r="D1197" s="204"/>
      <c r="E1197" s="204"/>
      <c r="F1197" s="204"/>
      <c r="G1197" s="204"/>
      <c r="H1197" s="95"/>
      <c r="I1197" s="95"/>
      <c r="J1197" s="93">
        <f>SUM(J1171:J1196)</f>
        <v>480.9</v>
      </c>
    </row>
    <row r="1198" spans="1:12" s="53" customFormat="1"/>
    <row r="1199" spans="1:12" s="53" customFormat="1"/>
    <row r="1201" spans="1:12" s="53" customFormat="1">
      <c r="A1201" s="53" t="s">
        <v>1273</v>
      </c>
    </row>
    <row r="1202" spans="1:12" s="53" customFormat="1" ht="15" thickBot="1"/>
    <row r="1203" spans="1:12" s="53" customFormat="1" ht="15" thickBot="1">
      <c r="A1203" s="92" t="s">
        <v>303</v>
      </c>
      <c r="B1203" s="93" t="s">
        <v>304</v>
      </c>
      <c r="C1203" s="94" t="s">
        <v>962</v>
      </c>
      <c r="D1203" s="93" t="s">
        <v>963</v>
      </c>
      <c r="E1203" s="93" t="s">
        <v>964</v>
      </c>
      <c r="F1203" s="93" t="s">
        <v>965</v>
      </c>
      <c r="G1203" s="93" t="s">
        <v>966</v>
      </c>
      <c r="H1203" s="93" t="s">
        <v>967</v>
      </c>
      <c r="I1203" s="93" t="s">
        <v>968</v>
      </c>
      <c r="J1203" s="93" t="s">
        <v>914</v>
      </c>
    </row>
    <row r="1204" spans="1:12" s="53" customFormat="1" ht="15" thickBot="1">
      <c r="A1204" s="102">
        <v>1</v>
      </c>
      <c r="B1204" s="69" t="s">
        <v>1233</v>
      </c>
      <c r="C1204" s="96" t="s">
        <v>1194</v>
      </c>
      <c r="D1204" s="178"/>
      <c r="E1204" s="178"/>
      <c r="F1204" s="178"/>
      <c r="G1204" s="178"/>
      <c r="H1204" s="178">
        <v>40.1</v>
      </c>
      <c r="I1204" s="178"/>
      <c r="J1204" s="96">
        <f t="shared" ref="J1204:J1229" si="96">SUM(D1204:I1204)</f>
        <v>40.1</v>
      </c>
      <c r="L1204" s="53">
        <v>40.1</v>
      </c>
    </row>
    <row r="1205" spans="1:12" s="53" customFormat="1" ht="15" thickBot="1">
      <c r="A1205" s="102">
        <v>2</v>
      </c>
      <c r="B1205" s="69" t="s">
        <v>1151</v>
      </c>
      <c r="C1205" s="96" t="s">
        <v>1196</v>
      </c>
      <c r="D1205" s="178"/>
      <c r="E1205" s="178"/>
      <c r="F1205" s="178"/>
      <c r="G1205" s="178"/>
      <c r="H1205" s="178">
        <v>3.3</v>
      </c>
      <c r="I1205" s="178"/>
      <c r="J1205" s="96">
        <f t="shared" si="96"/>
        <v>3.3</v>
      </c>
      <c r="L1205" s="53">
        <v>3.3</v>
      </c>
    </row>
    <row r="1206" spans="1:12" s="53" customFormat="1" ht="15" thickBot="1">
      <c r="A1206" s="102">
        <v>3</v>
      </c>
      <c r="B1206" s="69" t="s">
        <v>1164</v>
      </c>
      <c r="C1206" s="96" t="s">
        <v>1234</v>
      </c>
      <c r="D1206" s="178"/>
      <c r="E1206" s="178"/>
      <c r="F1206" s="178"/>
      <c r="G1206" s="143">
        <v>11.7</v>
      </c>
      <c r="H1206" s="178"/>
      <c r="I1206" s="178"/>
      <c r="J1206" s="96">
        <f t="shared" si="96"/>
        <v>11.7</v>
      </c>
      <c r="L1206" s="53">
        <v>11.7</v>
      </c>
    </row>
    <row r="1207" spans="1:12" s="53" customFormat="1" ht="15" thickBot="1">
      <c r="A1207" s="102">
        <v>4</v>
      </c>
      <c r="B1207" s="69" t="s">
        <v>1236</v>
      </c>
      <c r="C1207" s="96" t="s">
        <v>1235</v>
      </c>
      <c r="D1207" s="178"/>
      <c r="E1207" s="178"/>
      <c r="F1207" s="178"/>
      <c r="G1207" s="143">
        <v>13</v>
      </c>
      <c r="H1207" s="178"/>
      <c r="I1207" s="178"/>
      <c r="J1207" s="96">
        <f t="shared" si="96"/>
        <v>13</v>
      </c>
      <c r="L1207" s="53">
        <v>13</v>
      </c>
    </row>
    <row r="1208" spans="1:12" s="53" customFormat="1" ht="15" thickBot="1">
      <c r="A1208" s="102">
        <v>5</v>
      </c>
      <c r="B1208" s="167" t="s">
        <v>1238</v>
      </c>
      <c r="C1208" s="166" t="s">
        <v>1237</v>
      </c>
      <c r="D1208" s="179"/>
      <c r="E1208" s="179"/>
      <c r="F1208" s="148">
        <v>11.1</v>
      </c>
      <c r="G1208" s="179"/>
      <c r="H1208" s="179"/>
      <c r="I1208" s="179"/>
      <c r="J1208" s="96">
        <f t="shared" si="96"/>
        <v>11.1</v>
      </c>
      <c r="L1208" s="53">
        <v>11.1</v>
      </c>
    </row>
    <row r="1209" spans="1:12" s="53" customFormat="1" ht="15" thickBot="1">
      <c r="A1209" s="102">
        <v>6</v>
      </c>
      <c r="B1209" s="167" t="s">
        <v>1233</v>
      </c>
      <c r="C1209" s="166" t="s">
        <v>1239</v>
      </c>
      <c r="D1209" s="179"/>
      <c r="E1209" s="179"/>
      <c r="F1209" s="179"/>
      <c r="G1209" s="179"/>
      <c r="H1209" s="179">
        <v>21</v>
      </c>
      <c r="I1209" s="179"/>
      <c r="J1209" s="96">
        <f t="shared" si="96"/>
        <v>21</v>
      </c>
      <c r="L1209" s="53">
        <v>21</v>
      </c>
    </row>
    <row r="1210" spans="1:12" s="53" customFormat="1" ht="15" thickBot="1">
      <c r="A1210" s="102">
        <v>7</v>
      </c>
      <c r="B1210" s="167" t="s">
        <v>1085</v>
      </c>
      <c r="C1210" s="166" t="s">
        <v>1240</v>
      </c>
      <c r="D1210" s="179"/>
      <c r="E1210" s="179"/>
      <c r="F1210" s="179"/>
      <c r="G1210" s="153">
        <v>2.2999999999999998</v>
      </c>
      <c r="H1210" s="179"/>
      <c r="I1210" s="179"/>
      <c r="J1210" s="96">
        <f t="shared" si="96"/>
        <v>2.2999999999999998</v>
      </c>
      <c r="L1210" s="53">
        <v>2.2999999999999998</v>
      </c>
    </row>
    <row r="1211" spans="1:12" s="53" customFormat="1" ht="15" thickBot="1">
      <c r="A1211" s="102">
        <v>8</v>
      </c>
      <c r="B1211" s="167" t="s">
        <v>1242</v>
      </c>
      <c r="C1211" s="166" t="s">
        <v>1241</v>
      </c>
      <c r="D1211" s="179"/>
      <c r="E1211" s="179"/>
      <c r="F1211" s="179"/>
      <c r="G1211" s="179">
        <v>2.4</v>
      </c>
      <c r="H1211" s="179"/>
      <c r="I1211" s="179"/>
      <c r="J1211" s="96">
        <f t="shared" si="96"/>
        <v>2.4</v>
      </c>
      <c r="L1211" s="53">
        <v>2.4</v>
      </c>
    </row>
    <row r="1212" spans="1:12" s="53" customFormat="1" ht="15" thickBot="1">
      <c r="A1212" s="102">
        <v>9</v>
      </c>
      <c r="B1212" s="167" t="s">
        <v>897</v>
      </c>
      <c r="C1212" s="166" t="s">
        <v>1200</v>
      </c>
      <c r="D1212" s="179"/>
      <c r="E1212" s="179"/>
      <c r="F1212" s="179"/>
      <c r="G1212" s="179">
        <v>3</v>
      </c>
      <c r="H1212" s="179"/>
      <c r="I1212" s="179"/>
      <c r="J1212" s="96">
        <f t="shared" si="96"/>
        <v>3</v>
      </c>
      <c r="L1212" s="53">
        <v>3</v>
      </c>
    </row>
    <row r="1213" spans="1:12" s="53" customFormat="1" ht="15" thickBot="1">
      <c r="A1213" s="102">
        <v>10</v>
      </c>
      <c r="B1213" s="167" t="s">
        <v>1244</v>
      </c>
      <c r="C1213" s="166" t="s">
        <v>1243</v>
      </c>
      <c r="D1213" s="179"/>
      <c r="E1213" s="179"/>
      <c r="F1213" s="179">
        <v>10.1</v>
      </c>
      <c r="G1213" s="179"/>
      <c r="H1213" s="179"/>
      <c r="I1213" s="179"/>
      <c r="J1213" s="96">
        <f t="shared" si="96"/>
        <v>10.1</v>
      </c>
      <c r="L1213" s="53">
        <v>10.1</v>
      </c>
    </row>
    <row r="1214" spans="1:12" s="53" customFormat="1" ht="15" thickBot="1">
      <c r="A1214" s="102">
        <v>11</v>
      </c>
      <c r="B1214" s="167" t="s">
        <v>1246</v>
      </c>
      <c r="C1214" s="166" t="s">
        <v>1245</v>
      </c>
      <c r="D1214" s="179"/>
      <c r="E1214" s="179"/>
      <c r="F1214" s="179"/>
      <c r="G1214" s="179">
        <v>8.6999999999999993</v>
      </c>
      <c r="H1214" s="179"/>
      <c r="I1214" s="179"/>
      <c r="J1214" s="96">
        <f t="shared" si="96"/>
        <v>8.6999999999999993</v>
      </c>
      <c r="L1214" s="53">
        <v>8.6999999999999993</v>
      </c>
    </row>
    <row r="1215" spans="1:12" s="53" customFormat="1" ht="15" thickBot="1">
      <c r="A1215" s="102">
        <v>12</v>
      </c>
      <c r="B1215" s="167" t="s">
        <v>1140</v>
      </c>
      <c r="C1215" s="166" t="s">
        <v>1247</v>
      </c>
      <c r="D1215" s="179"/>
      <c r="E1215" s="179"/>
      <c r="F1215" s="179"/>
      <c r="G1215" s="179">
        <v>5.7</v>
      </c>
      <c r="H1215" s="179"/>
      <c r="I1215" s="179"/>
      <c r="J1215" s="96">
        <f t="shared" si="96"/>
        <v>5.7</v>
      </c>
      <c r="L1215" s="53">
        <v>5.7</v>
      </c>
    </row>
    <row r="1216" spans="1:12" s="53" customFormat="1" ht="15" thickBot="1">
      <c r="A1216" s="102">
        <v>13</v>
      </c>
      <c r="B1216" s="167" t="s">
        <v>1249</v>
      </c>
      <c r="C1216" s="166" t="s">
        <v>1248</v>
      </c>
      <c r="D1216" s="179"/>
      <c r="E1216" s="179"/>
      <c r="F1216" s="179"/>
      <c r="G1216" s="179">
        <v>7</v>
      </c>
      <c r="H1216" s="179"/>
      <c r="I1216" s="179"/>
      <c r="J1216" s="96">
        <f t="shared" si="96"/>
        <v>7</v>
      </c>
      <c r="L1216" s="53">
        <v>7</v>
      </c>
    </row>
    <row r="1217" spans="1:12" s="53" customFormat="1" ht="15" thickBot="1">
      <c r="A1217" s="102">
        <v>14</v>
      </c>
      <c r="B1217" s="167" t="s">
        <v>1251</v>
      </c>
      <c r="C1217" s="166" t="s">
        <v>1250</v>
      </c>
      <c r="D1217" s="179"/>
      <c r="E1217" s="179"/>
      <c r="F1217" s="179"/>
      <c r="G1217" s="179"/>
      <c r="H1217" s="179">
        <v>10.050000000000001</v>
      </c>
      <c r="I1217" s="179"/>
      <c r="J1217" s="96">
        <v>10.050000000000001</v>
      </c>
      <c r="L1217" s="53">
        <v>77.400000000000006</v>
      </c>
    </row>
    <row r="1218" spans="1:12" s="53" customFormat="1" ht="15" thickBot="1">
      <c r="A1218" s="102">
        <v>15</v>
      </c>
      <c r="B1218" s="167" t="s">
        <v>1151</v>
      </c>
      <c r="C1218" s="166" t="s">
        <v>1252</v>
      </c>
      <c r="D1218" s="179"/>
      <c r="E1218" s="179"/>
      <c r="F1218" s="179"/>
      <c r="G1218" s="179"/>
      <c r="H1218" s="179">
        <v>11.4</v>
      </c>
      <c r="I1218" s="179"/>
      <c r="J1218" s="96">
        <f t="shared" si="96"/>
        <v>11.4</v>
      </c>
      <c r="L1218" s="53">
        <v>11.4</v>
      </c>
    </row>
    <row r="1219" spans="1:12" s="53" customFormat="1" ht="15" thickBot="1">
      <c r="A1219" s="102">
        <v>16</v>
      </c>
      <c r="B1219" s="167" t="s">
        <v>1233</v>
      </c>
      <c r="C1219" s="166" t="s">
        <v>1253</v>
      </c>
      <c r="D1219" s="179"/>
      <c r="E1219" s="179"/>
      <c r="F1219" s="179"/>
      <c r="G1219" s="179"/>
      <c r="H1219" s="179">
        <v>21.2</v>
      </c>
      <c r="I1219" s="179"/>
      <c r="J1219" s="96">
        <f t="shared" si="96"/>
        <v>21.2</v>
      </c>
      <c r="L1219" s="53">
        <v>21.2</v>
      </c>
    </row>
    <row r="1220" spans="1:12" s="53" customFormat="1" ht="15" thickBot="1">
      <c r="A1220" s="102">
        <v>17</v>
      </c>
      <c r="B1220" s="167" t="s">
        <v>1233</v>
      </c>
      <c r="C1220" s="166" t="s">
        <v>1150</v>
      </c>
      <c r="D1220" s="179"/>
      <c r="E1220" s="179"/>
      <c r="F1220" s="179"/>
      <c r="G1220" s="179"/>
      <c r="H1220" s="179">
        <v>32.5</v>
      </c>
      <c r="I1220" s="179"/>
      <c r="J1220" s="96">
        <f t="shared" si="96"/>
        <v>32.5</v>
      </c>
      <c r="L1220" s="53">
        <v>32.5</v>
      </c>
    </row>
    <row r="1221" spans="1:12" s="53" customFormat="1" ht="15" thickBot="1">
      <c r="A1221" s="102">
        <v>18</v>
      </c>
      <c r="B1221" s="167" t="s">
        <v>1140</v>
      </c>
      <c r="C1221" s="166" t="s">
        <v>1152</v>
      </c>
      <c r="D1221" s="179"/>
      <c r="E1221" s="179"/>
      <c r="F1221" s="179"/>
      <c r="G1221" s="179">
        <v>10.6</v>
      </c>
      <c r="H1221" s="179"/>
      <c r="I1221" s="179"/>
      <c r="J1221" s="96">
        <f t="shared" si="96"/>
        <v>10.6</v>
      </c>
      <c r="L1221" s="53">
        <v>10.6</v>
      </c>
    </row>
    <row r="1222" spans="1:12" s="53" customFormat="1" ht="15" thickBot="1">
      <c r="A1222" s="102">
        <v>19</v>
      </c>
      <c r="B1222" s="167" t="s">
        <v>1164</v>
      </c>
      <c r="C1222" s="166" t="s">
        <v>1143</v>
      </c>
      <c r="D1222" s="179"/>
      <c r="E1222" s="179"/>
      <c r="F1222" s="179"/>
      <c r="G1222" s="148">
        <v>11.1</v>
      </c>
      <c r="H1222" s="179"/>
      <c r="I1222" s="179"/>
      <c r="J1222" s="96">
        <f t="shared" si="96"/>
        <v>11.1</v>
      </c>
      <c r="L1222" s="53">
        <v>11.1</v>
      </c>
    </row>
    <row r="1223" spans="1:12" s="53" customFormat="1" ht="15" thickBot="1">
      <c r="A1223" s="102">
        <v>20</v>
      </c>
      <c r="B1223" s="167" t="s">
        <v>1233</v>
      </c>
      <c r="C1223" s="166" t="s">
        <v>1145</v>
      </c>
      <c r="D1223" s="179"/>
      <c r="E1223" s="179"/>
      <c r="F1223" s="179"/>
      <c r="G1223" s="179"/>
      <c r="H1223" s="179">
        <v>10.6</v>
      </c>
      <c r="I1223" s="179"/>
      <c r="J1223" s="96">
        <f t="shared" si="96"/>
        <v>10.6</v>
      </c>
      <c r="L1223" s="53">
        <v>10.6</v>
      </c>
    </row>
    <row r="1224" spans="1:12" s="53" customFormat="1" ht="15" thickBot="1">
      <c r="A1224" s="102">
        <v>21</v>
      </c>
      <c r="B1224" s="167" t="s">
        <v>1199</v>
      </c>
      <c r="C1224" s="166" t="s">
        <v>1231</v>
      </c>
      <c r="D1224" s="179"/>
      <c r="E1224" s="179"/>
      <c r="F1224" s="179"/>
      <c r="G1224" s="148">
        <v>13.3</v>
      </c>
      <c r="H1224" s="179"/>
      <c r="I1224" s="179"/>
      <c r="J1224" s="96">
        <f t="shared" si="96"/>
        <v>13.3</v>
      </c>
      <c r="L1224" s="53">
        <v>13.3</v>
      </c>
    </row>
    <row r="1225" spans="1:12" s="53" customFormat="1" ht="15" thickBot="1">
      <c r="A1225" s="102">
        <v>22</v>
      </c>
      <c r="B1225" s="167" t="s">
        <v>1257</v>
      </c>
      <c r="C1225" s="166" t="s">
        <v>1256</v>
      </c>
      <c r="D1225" s="179"/>
      <c r="E1225" s="179"/>
      <c r="F1225" s="179"/>
      <c r="G1225" s="148">
        <v>12.2</v>
      </c>
      <c r="H1225" s="179"/>
      <c r="I1225" s="179"/>
      <c r="J1225" s="96">
        <f t="shared" si="96"/>
        <v>12.2</v>
      </c>
      <c r="L1225" s="53">
        <v>12.2</v>
      </c>
    </row>
    <row r="1226" spans="1:12" s="53" customFormat="1" ht="15" thickBot="1">
      <c r="A1226" s="102">
        <v>23</v>
      </c>
      <c r="B1226" s="167" t="s">
        <v>1233</v>
      </c>
      <c r="C1226" s="166" t="s">
        <v>1258</v>
      </c>
      <c r="D1226" s="179"/>
      <c r="E1226" s="179"/>
      <c r="F1226" s="179"/>
      <c r="G1226" s="179"/>
      <c r="H1226" s="179">
        <v>24.3</v>
      </c>
      <c r="I1226" s="179"/>
      <c r="J1226" s="96">
        <f t="shared" si="96"/>
        <v>24.3</v>
      </c>
      <c r="L1226" s="53">
        <v>24.3</v>
      </c>
    </row>
    <row r="1227" spans="1:12" s="53" customFormat="1" ht="15" thickBot="1">
      <c r="A1227" s="102">
        <v>24</v>
      </c>
      <c r="B1227" s="167" t="s">
        <v>1233</v>
      </c>
      <c r="C1227" s="166" t="s">
        <v>1259</v>
      </c>
      <c r="D1227" s="179"/>
      <c r="E1227" s="179"/>
      <c r="F1227" s="179"/>
      <c r="G1227" s="179"/>
      <c r="H1227" s="179">
        <v>13.8</v>
      </c>
      <c r="I1227" s="179"/>
      <c r="J1227" s="96">
        <f t="shared" si="96"/>
        <v>13.8</v>
      </c>
      <c r="L1227" s="53">
        <v>13.8</v>
      </c>
    </row>
    <row r="1228" spans="1:12" s="53" customFormat="1" ht="15" thickBot="1">
      <c r="A1228" s="102">
        <v>25</v>
      </c>
      <c r="B1228" s="167" t="s">
        <v>897</v>
      </c>
      <c r="C1228" s="166" t="s">
        <v>1247</v>
      </c>
      <c r="D1228" s="179"/>
      <c r="E1228" s="179"/>
      <c r="F1228" s="179"/>
      <c r="G1228" s="179"/>
      <c r="H1228" s="179">
        <v>3.2</v>
      </c>
      <c r="I1228" s="179"/>
      <c r="J1228" s="96">
        <f t="shared" si="96"/>
        <v>3.2</v>
      </c>
      <c r="L1228" s="53">
        <v>3.2</v>
      </c>
    </row>
    <row r="1229" spans="1:12" s="53" customFormat="1" ht="15" thickBot="1">
      <c r="A1229" s="102">
        <v>26</v>
      </c>
      <c r="B1229" s="167" t="s">
        <v>1242</v>
      </c>
      <c r="C1229" s="166" t="s">
        <v>1260</v>
      </c>
      <c r="D1229" s="179"/>
      <c r="E1229" s="179"/>
      <c r="F1229" s="179"/>
      <c r="G1229" s="179">
        <v>2.4</v>
      </c>
      <c r="H1229" s="179"/>
      <c r="I1229" s="179"/>
      <c r="J1229" s="96">
        <f t="shared" si="96"/>
        <v>2.4</v>
      </c>
      <c r="L1229" s="53">
        <v>2.4</v>
      </c>
    </row>
    <row r="1230" spans="1:12" s="53" customFormat="1" ht="15" thickBot="1">
      <c r="A1230" s="167"/>
      <c r="B1230" s="168" t="s">
        <v>886</v>
      </c>
      <c r="C1230" s="167"/>
      <c r="D1230" s="92"/>
      <c r="E1230" s="92">
        <f>SUM(E1204:E1229)</f>
        <v>0</v>
      </c>
      <c r="F1230" s="92">
        <f>SUM(F1204:F1229)</f>
        <v>21.2</v>
      </c>
      <c r="G1230" s="92">
        <f>SUM(G1204:G1229)</f>
        <v>103.39999999999999</v>
      </c>
      <c r="H1230" s="92">
        <f>SUM(H1204:H1229)</f>
        <v>191.45000000000002</v>
      </c>
      <c r="I1230" s="92">
        <f t="shared" ref="I1230" si="97">SUM(I1204:I1229)</f>
        <v>0</v>
      </c>
      <c r="J1230" s="92"/>
      <c r="L1230" s="53">
        <f>SUM(L1204:L1229)</f>
        <v>383.40000000000003</v>
      </c>
    </row>
    <row r="1231" spans="1:12" s="53" customFormat="1" ht="15" thickBot="1">
      <c r="A1231" s="204" t="s">
        <v>1271</v>
      </c>
      <c r="B1231" s="204"/>
      <c r="C1231" s="204"/>
      <c r="D1231" s="204"/>
      <c r="E1231" s="204"/>
      <c r="F1231" s="204"/>
      <c r="G1231" s="204"/>
      <c r="H1231" s="95"/>
      <c r="I1231" s="95"/>
      <c r="J1231" s="93">
        <f>SUM(J1204:J1230)</f>
        <v>316.04999999999995</v>
      </c>
    </row>
    <row r="1232" spans="1:12" s="53" customFormat="1"/>
    <row r="1234" spans="1:10">
      <c r="A1234" t="s">
        <v>1026</v>
      </c>
    </row>
    <row r="1236" spans="1:10">
      <c r="A1236" t="s">
        <v>1027</v>
      </c>
    </row>
    <row r="1238" spans="1:10">
      <c r="A1238" s="92" t="s">
        <v>303</v>
      </c>
      <c r="B1238" s="93" t="s">
        <v>304</v>
      </c>
      <c r="C1238" s="94" t="s">
        <v>962</v>
      </c>
      <c r="D1238" s="93" t="s">
        <v>963</v>
      </c>
      <c r="E1238" s="93" t="s">
        <v>964</v>
      </c>
      <c r="F1238" s="93" t="s">
        <v>965</v>
      </c>
      <c r="G1238" s="93" t="s">
        <v>966</v>
      </c>
      <c r="H1238" s="93" t="s">
        <v>967</v>
      </c>
      <c r="I1238" s="93" t="s">
        <v>968</v>
      </c>
      <c r="J1238" s="93" t="s">
        <v>914</v>
      </c>
    </row>
    <row r="1239" spans="1:10">
      <c r="A1239" s="102">
        <v>1</v>
      </c>
      <c r="B1239" s="69" t="s">
        <v>887</v>
      </c>
      <c r="C1239" s="96"/>
      <c r="D1239" s="96"/>
      <c r="E1239" s="96"/>
      <c r="F1239" s="96"/>
      <c r="G1239" s="103">
        <f t="shared" ref="G1239:G1247" si="98">J1239</f>
        <v>5.9</v>
      </c>
      <c r="H1239" s="96"/>
      <c r="I1239" s="96"/>
      <c r="J1239" s="96">
        <v>5.9</v>
      </c>
    </row>
    <row r="1240" spans="1:10" ht="15" customHeight="1">
      <c r="A1240" s="102">
        <v>2</v>
      </c>
      <c r="B1240" s="69" t="s">
        <v>888</v>
      </c>
      <c r="C1240" s="96"/>
      <c r="D1240" s="96"/>
      <c r="E1240" s="96"/>
      <c r="F1240" s="96"/>
      <c r="G1240" s="103">
        <f t="shared" si="98"/>
        <v>6</v>
      </c>
      <c r="H1240" s="96"/>
      <c r="I1240" s="96"/>
      <c r="J1240" s="96">
        <v>6</v>
      </c>
    </row>
    <row r="1241" spans="1:10" ht="15" customHeight="1">
      <c r="A1241" s="102">
        <v>3</v>
      </c>
      <c r="B1241" s="111" t="s">
        <v>889</v>
      </c>
      <c r="C1241" s="112"/>
      <c r="D1241" s="112"/>
      <c r="E1241" s="112"/>
      <c r="F1241" s="112"/>
      <c r="G1241" s="117">
        <f t="shared" si="98"/>
        <v>9.6</v>
      </c>
      <c r="H1241" s="112"/>
      <c r="I1241" s="112"/>
      <c r="J1241" s="112">
        <v>9.6</v>
      </c>
    </row>
    <row r="1242" spans="1:10">
      <c r="A1242" s="102">
        <v>4</v>
      </c>
      <c r="B1242" s="136" t="s">
        <v>890</v>
      </c>
      <c r="C1242" s="74"/>
      <c r="D1242" s="115"/>
      <c r="E1242" s="115"/>
      <c r="F1242" s="115"/>
      <c r="G1242" s="130">
        <f t="shared" si="98"/>
        <v>6.8</v>
      </c>
      <c r="H1242" s="115"/>
      <c r="I1242" s="115"/>
      <c r="J1242" s="115">
        <v>6.8</v>
      </c>
    </row>
    <row r="1243" spans="1:10" ht="15" customHeight="1">
      <c r="A1243" s="102">
        <v>5</v>
      </c>
      <c r="B1243" s="75" t="s">
        <v>891</v>
      </c>
      <c r="C1243" s="73"/>
      <c r="D1243" s="73"/>
      <c r="E1243" s="73"/>
      <c r="F1243" s="73"/>
      <c r="G1243" s="135">
        <f t="shared" si="98"/>
        <v>13.4</v>
      </c>
      <c r="H1243" s="73"/>
      <c r="I1243" s="73"/>
      <c r="J1243" s="73">
        <v>13.4</v>
      </c>
    </row>
    <row r="1244" spans="1:10">
      <c r="A1244" s="102">
        <v>6</v>
      </c>
      <c r="B1244" s="69" t="s">
        <v>892</v>
      </c>
      <c r="C1244" s="96"/>
      <c r="D1244" s="96"/>
      <c r="E1244" s="96"/>
      <c r="F1244" s="96"/>
      <c r="G1244" s="103">
        <f t="shared" si="98"/>
        <v>15.1</v>
      </c>
      <c r="H1244" s="96"/>
      <c r="I1244" s="96"/>
      <c r="J1244" s="96">
        <v>15.1</v>
      </c>
    </row>
    <row r="1245" spans="1:10" ht="15" customHeight="1">
      <c r="A1245" s="102">
        <v>7</v>
      </c>
      <c r="B1245" s="69" t="s">
        <v>893</v>
      </c>
      <c r="C1245" s="96"/>
      <c r="D1245" s="96"/>
      <c r="E1245" s="96"/>
      <c r="F1245" s="96"/>
      <c r="G1245" s="103">
        <f t="shared" si="98"/>
        <v>9.1</v>
      </c>
      <c r="H1245" s="96"/>
      <c r="I1245" s="96"/>
      <c r="J1245" s="96">
        <v>9.1</v>
      </c>
    </row>
    <row r="1246" spans="1:10" ht="15" customHeight="1">
      <c r="A1246" s="102">
        <v>8</v>
      </c>
      <c r="B1246" s="69" t="s">
        <v>894</v>
      </c>
      <c r="C1246" s="96"/>
      <c r="D1246" s="96"/>
      <c r="E1246" s="96"/>
      <c r="F1246" s="96"/>
      <c r="G1246" s="103">
        <f t="shared" si="98"/>
        <v>10.3</v>
      </c>
      <c r="H1246" s="96"/>
      <c r="I1246" s="96"/>
      <c r="J1246" s="96">
        <v>10.3</v>
      </c>
    </row>
    <row r="1247" spans="1:10">
      <c r="A1247" s="102">
        <v>9</v>
      </c>
      <c r="B1247" s="75" t="s">
        <v>895</v>
      </c>
      <c r="C1247" s="73"/>
      <c r="D1247" s="73"/>
      <c r="E1247" s="73"/>
      <c r="F1247" s="73"/>
      <c r="G1247" s="135">
        <f t="shared" si="98"/>
        <v>16.399999999999999</v>
      </c>
      <c r="H1247" s="73"/>
      <c r="I1247" s="73"/>
      <c r="J1247" s="73">
        <v>16.399999999999999</v>
      </c>
    </row>
    <row r="1248" spans="1:10" ht="15" customHeight="1">
      <c r="A1248" s="102">
        <v>10</v>
      </c>
      <c r="B1248" s="75" t="s">
        <v>896</v>
      </c>
      <c r="C1248" s="73"/>
      <c r="D1248" s="73"/>
      <c r="E1248" s="73"/>
      <c r="F1248" s="73"/>
      <c r="G1248" s="73"/>
      <c r="H1248" s="73">
        <f>J1248</f>
        <v>18</v>
      </c>
      <c r="I1248" s="73"/>
      <c r="J1248" s="73">
        <v>18</v>
      </c>
    </row>
    <row r="1249" spans="1:10">
      <c r="A1249" s="77"/>
      <c r="B1249" s="120" t="s">
        <v>886</v>
      </c>
      <c r="C1249" s="111"/>
      <c r="D1249" s="121"/>
      <c r="E1249" s="121"/>
      <c r="F1249" s="121">
        <f>SUM(F1239:F1246)</f>
        <v>0</v>
      </c>
      <c r="G1249" s="121">
        <f>SUM(G1239:G1248)</f>
        <v>92.6</v>
      </c>
      <c r="H1249" s="121">
        <f>SUM(H1239:H1248)</f>
        <v>18</v>
      </c>
      <c r="I1249" s="121">
        <f>SUM(I1239:I1246)</f>
        <v>0</v>
      </c>
      <c r="J1249" s="111"/>
    </row>
    <row r="1250" spans="1:10">
      <c r="A1250" s="203" t="s">
        <v>1028</v>
      </c>
      <c r="B1250" s="203"/>
      <c r="C1250" s="203"/>
      <c r="D1250" s="203"/>
      <c r="E1250" s="203"/>
      <c r="F1250" s="203"/>
      <c r="G1250" s="203"/>
      <c r="H1250" s="109"/>
      <c r="I1250" s="109"/>
      <c r="J1250" s="93">
        <f>SUM(J1239:J1249)</f>
        <v>110.6</v>
      </c>
    </row>
    <row r="1253" spans="1:10">
      <c r="A1253" t="s">
        <v>1029</v>
      </c>
    </row>
    <row r="1255" spans="1:10">
      <c r="A1255" s="92" t="s">
        <v>303</v>
      </c>
      <c r="B1255" s="93" t="s">
        <v>304</v>
      </c>
      <c r="C1255" s="94" t="s">
        <v>962</v>
      </c>
      <c r="D1255" s="93" t="s">
        <v>963</v>
      </c>
      <c r="E1255" s="93" t="s">
        <v>964</v>
      </c>
      <c r="F1255" s="93" t="s">
        <v>965</v>
      </c>
      <c r="G1255" s="93" t="s">
        <v>966</v>
      </c>
      <c r="H1255" s="93" t="s">
        <v>967</v>
      </c>
      <c r="I1255" s="93" t="s">
        <v>968</v>
      </c>
      <c r="J1255" s="93" t="s">
        <v>914</v>
      </c>
    </row>
    <row r="1256" spans="1:10">
      <c r="A1256" s="102">
        <v>1</v>
      </c>
      <c r="B1256" s="136" t="s">
        <v>891</v>
      </c>
      <c r="C1256" s="74"/>
      <c r="D1256" s="115"/>
      <c r="E1256" s="115"/>
      <c r="F1256" s="115"/>
      <c r="G1256" s="130">
        <f t="shared" ref="G1256:G1264" si="99">J1256</f>
        <v>10.7</v>
      </c>
      <c r="H1256" s="115"/>
      <c r="I1256" s="115"/>
      <c r="J1256" s="115">
        <v>10.7</v>
      </c>
    </row>
    <row r="1257" spans="1:10" ht="15" customHeight="1">
      <c r="A1257" s="102">
        <v>2</v>
      </c>
      <c r="B1257" s="75" t="s">
        <v>895</v>
      </c>
      <c r="C1257" s="73"/>
      <c r="D1257" s="73"/>
      <c r="E1257" s="73"/>
      <c r="F1257" s="73"/>
      <c r="G1257" s="135">
        <f t="shared" si="99"/>
        <v>14.5</v>
      </c>
      <c r="H1257" s="73"/>
      <c r="I1257" s="73"/>
      <c r="J1257" s="73">
        <v>14.5</v>
      </c>
    </row>
    <row r="1258" spans="1:10">
      <c r="A1258" s="102">
        <v>3</v>
      </c>
      <c r="B1258" s="69" t="s">
        <v>900</v>
      </c>
      <c r="C1258" s="96"/>
      <c r="D1258" s="96"/>
      <c r="E1258" s="96"/>
      <c r="F1258" s="96"/>
      <c r="G1258" s="103">
        <f t="shared" si="99"/>
        <v>8.3000000000000007</v>
      </c>
      <c r="H1258" s="96"/>
      <c r="I1258" s="96"/>
      <c r="J1258" s="96">
        <v>8.3000000000000007</v>
      </c>
    </row>
    <row r="1259" spans="1:10">
      <c r="A1259" s="102">
        <v>4</v>
      </c>
      <c r="B1259" s="69" t="s">
        <v>901</v>
      </c>
      <c r="C1259" s="96"/>
      <c r="D1259" s="96"/>
      <c r="E1259" s="96"/>
      <c r="F1259" s="96"/>
      <c r="G1259" s="103">
        <f t="shared" si="99"/>
        <v>2.7</v>
      </c>
      <c r="H1259" s="96"/>
      <c r="I1259" s="96"/>
      <c r="J1259" s="96">
        <v>2.7</v>
      </c>
    </row>
    <row r="1260" spans="1:10">
      <c r="A1260" s="102">
        <v>5</v>
      </c>
      <c r="B1260" s="69" t="s">
        <v>902</v>
      </c>
      <c r="C1260" s="96"/>
      <c r="D1260" s="96"/>
      <c r="E1260" s="96"/>
      <c r="F1260" s="96"/>
      <c r="G1260" s="103">
        <f t="shared" si="99"/>
        <v>1.5</v>
      </c>
      <c r="H1260" s="96"/>
      <c r="I1260" s="96"/>
      <c r="J1260" s="96">
        <v>1.5</v>
      </c>
    </row>
    <row r="1261" spans="1:10">
      <c r="A1261" s="102">
        <v>6</v>
      </c>
      <c r="B1261" s="75" t="s">
        <v>903</v>
      </c>
      <c r="C1261" s="73"/>
      <c r="D1261" s="73"/>
      <c r="E1261" s="73"/>
      <c r="F1261" s="73"/>
      <c r="G1261" s="135">
        <f t="shared" si="99"/>
        <v>1.3</v>
      </c>
      <c r="H1261" s="73"/>
      <c r="I1261" s="73"/>
      <c r="J1261" s="73">
        <v>1.3</v>
      </c>
    </row>
    <row r="1262" spans="1:10" ht="15" customHeight="1">
      <c r="A1262" s="102">
        <v>7</v>
      </c>
      <c r="B1262" s="75" t="s">
        <v>904</v>
      </c>
      <c r="C1262" s="73"/>
      <c r="D1262" s="73"/>
      <c r="E1262" s="73"/>
      <c r="F1262" s="73"/>
      <c r="G1262" s="135">
        <f t="shared" si="99"/>
        <v>5.7</v>
      </c>
      <c r="H1262" s="73"/>
      <c r="I1262" s="73"/>
      <c r="J1262" s="73">
        <v>5.7</v>
      </c>
    </row>
    <row r="1263" spans="1:10">
      <c r="A1263" s="102">
        <v>8</v>
      </c>
      <c r="B1263" s="75" t="s">
        <v>905</v>
      </c>
      <c r="C1263" s="73"/>
      <c r="D1263" s="73"/>
      <c r="E1263" s="73"/>
      <c r="F1263" s="73"/>
      <c r="G1263" s="135">
        <f t="shared" si="99"/>
        <v>1.7</v>
      </c>
      <c r="H1263" s="73"/>
      <c r="I1263" s="73"/>
      <c r="J1263" s="73">
        <v>1.7</v>
      </c>
    </row>
    <row r="1264" spans="1:10">
      <c r="A1264" s="102">
        <v>9</v>
      </c>
      <c r="B1264" s="75" t="s">
        <v>906</v>
      </c>
      <c r="C1264" s="73"/>
      <c r="D1264" s="73"/>
      <c r="E1264" s="73"/>
      <c r="F1264" s="73"/>
      <c r="G1264" s="135">
        <f t="shared" si="99"/>
        <v>1.4</v>
      </c>
      <c r="H1264" s="73"/>
      <c r="I1264" s="73"/>
      <c r="J1264" s="73">
        <v>1.4</v>
      </c>
    </row>
    <row r="1265" spans="1:12">
      <c r="A1265" s="102">
        <v>10</v>
      </c>
      <c r="B1265" s="75" t="s">
        <v>907</v>
      </c>
      <c r="C1265" s="73"/>
      <c r="D1265" s="73"/>
      <c r="E1265" s="73"/>
      <c r="F1265" s="73"/>
      <c r="G1265" s="73"/>
      <c r="H1265" s="73">
        <f>J1265</f>
        <v>5.8</v>
      </c>
      <c r="I1265" s="73"/>
      <c r="J1265" s="73">
        <v>5.8</v>
      </c>
    </row>
    <row r="1266" spans="1:12">
      <c r="A1266" s="77"/>
      <c r="B1266" s="120" t="s">
        <v>886</v>
      </c>
      <c r="C1266" s="111"/>
      <c r="D1266" s="121"/>
      <c r="E1266" s="121"/>
      <c r="F1266" s="121">
        <f>SUM(F1256:F1260)</f>
        <v>0</v>
      </c>
      <c r="G1266" s="121">
        <f>SUM(G1256:G1265)</f>
        <v>47.800000000000004</v>
      </c>
      <c r="H1266" s="121">
        <f>SUM(H1256:H1265)</f>
        <v>5.8</v>
      </c>
      <c r="I1266" s="121">
        <f>SUM(I1256:I1265)</f>
        <v>0</v>
      </c>
      <c r="J1266" s="111"/>
    </row>
    <row r="1267" spans="1:12">
      <c r="A1267" s="203" t="s">
        <v>1030</v>
      </c>
      <c r="B1267" s="203"/>
      <c r="C1267" s="203"/>
      <c r="D1267" s="203"/>
      <c r="E1267" s="203"/>
      <c r="F1267" s="203"/>
      <c r="G1267" s="203"/>
      <c r="H1267" s="109"/>
      <c r="I1267" s="109"/>
      <c r="J1267" s="93">
        <f>SUM(J1256:J1266)</f>
        <v>53.6</v>
      </c>
    </row>
    <row r="1269" spans="1:12">
      <c r="L1269">
        <f ca="1">SUM(L65:L1268)</f>
        <v>12766.030000000012</v>
      </c>
    </row>
  </sheetData>
  <mergeCells count="50">
    <mergeCell ref="A6:A7"/>
    <mergeCell ref="B6:B7"/>
    <mergeCell ref="C6:C7"/>
    <mergeCell ref="D6:I6"/>
    <mergeCell ref="J6:J7"/>
    <mergeCell ref="B8:B18"/>
    <mergeCell ref="B19:B25"/>
    <mergeCell ref="B26:B28"/>
    <mergeCell ref="B29:B32"/>
    <mergeCell ref="B36:B43"/>
    <mergeCell ref="B44:B45"/>
    <mergeCell ref="A46:C46"/>
    <mergeCell ref="A47:C47"/>
    <mergeCell ref="A92:G92"/>
    <mergeCell ref="A126:G126"/>
    <mergeCell ref="A169:G169"/>
    <mergeCell ref="A213:G213"/>
    <mergeCell ref="A253:G253"/>
    <mergeCell ref="A304:G304"/>
    <mergeCell ref="A323:G323"/>
    <mergeCell ref="A349:G349"/>
    <mergeCell ref="A371:G371"/>
    <mergeCell ref="A421:G421"/>
    <mergeCell ref="A493:G493"/>
    <mergeCell ref="A528:G528"/>
    <mergeCell ref="A556:G556"/>
    <mergeCell ref="A626:G626"/>
    <mergeCell ref="A707:G707"/>
    <mergeCell ref="A736:G736"/>
    <mergeCell ref="A757:G757"/>
    <mergeCell ref="A716:G716"/>
    <mergeCell ref="A790:G790"/>
    <mergeCell ref="A825:G825"/>
    <mergeCell ref="A851:G851"/>
    <mergeCell ref="A877:G877"/>
    <mergeCell ref="A906:G906"/>
    <mergeCell ref="A934:G934"/>
    <mergeCell ref="A960:G960"/>
    <mergeCell ref="A987:G987"/>
    <mergeCell ref="A1002:G1002"/>
    <mergeCell ref="A1033:G1033"/>
    <mergeCell ref="A1250:G1250"/>
    <mergeCell ref="A1267:G1267"/>
    <mergeCell ref="A1064:G1064"/>
    <mergeCell ref="A1080:G1080"/>
    <mergeCell ref="A1115:G1115"/>
    <mergeCell ref="A1153:G1153"/>
    <mergeCell ref="A1165:G1165"/>
    <mergeCell ref="A1231:G1231"/>
    <mergeCell ref="A1197:G1197"/>
  </mergeCells>
  <pageMargins left="0.70866141732283472" right="0.70866141732283472" top="0.74803149606299213" bottom="0.74803149606299213" header="0.51181102362204722" footer="0.51181102362204722"/>
  <pageSetup paperSize="9" scale="62" firstPageNumber="0" orientation="landscape" r:id="rId1"/>
  <ignoredErrors>
    <ignoredError sqref="G959 G8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13"/>
  <sheetViews>
    <sheetView topLeftCell="A164" zoomScaleNormal="100" workbookViewId="0">
      <selection activeCell="G229" sqref="G229"/>
    </sheetView>
  </sheetViews>
  <sheetFormatPr defaultRowHeight="14.25"/>
  <cols>
    <col min="1" max="1" width="9.25" style="1"/>
    <col min="2" max="2" width="9.25" style="2"/>
    <col min="3" max="3" width="43.5" style="1"/>
    <col min="4" max="1025" width="9.25" style="1"/>
  </cols>
  <sheetData>
    <row r="1" spans="2:6">
      <c r="B1"/>
      <c r="C1"/>
      <c r="D1"/>
      <c r="E1"/>
      <c r="F1"/>
    </row>
    <row r="2" spans="2:6">
      <c r="B2"/>
      <c r="C2" s="22" t="s">
        <v>398</v>
      </c>
      <c r="D2"/>
      <c r="E2"/>
      <c r="F2"/>
    </row>
    <row r="3" spans="2:6">
      <c r="B3" s="23" t="s">
        <v>399</v>
      </c>
      <c r="C3" s="24" t="s">
        <v>400</v>
      </c>
      <c r="D3" s="24">
        <v>15.56</v>
      </c>
      <c r="E3"/>
      <c r="F3"/>
    </row>
    <row r="4" spans="2:6">
      <c r="B4" s="23" t="s">
        <v>401</v>
      </c>
      <c r="C4" s="24" t="s">
        <v>402</v>
      </c>
      <c r="D4" s="24">
        <v>4.8899999999999997</v>
      </c>
      <c r="E4"/>
      <c r="F4"/>
    </row>
    <row r="5" spans="2:6">
      <c r="B5" s="23" t="s">
        <v>403</v>
      </c>
      <c r="C5" s="24" t="s">
        <v>404</v>
      </c>
      <c r="D5" s="24">
        <v>2.89</v>
      </c>
      <c r="E5"/>
      <c r="F5"/>
    </row>
    <row r="6" spans="2:6">
      <c r="B6" s="23" t="s">
        <v>405</v>
      </c>
      <c r="C6" s="24" t="s">
        <v>406</v>
      </c>
      <c r="D6" s="24">
        <v>22.35</v>
      </c>
      <c r="E6"/>
      <c r="F6"/>
    </row>
    <row r="7" spans="2:6">
      <c r="B7" s="23" t="s">
        <v>407</v>
      </c>
      <c r="C7" s="24" t="s">
        <v>408</v>
      </c>
      <c r="D7" s="24">
        <v>13.09</v>
      </c>
      <c r="E7"/>
      <c r="F7"/>
    </row>
    <row r="8" spans="2:6">
      <c r="B8" s="23" t="s">
        <v>409</v>
      </c>
      <c r="C8" s="24" t="s">
        <v>410</v>
      </c>
      <c r="D8" s="24">
        <v>8.1300000000000008</v>
      </c>
      <c r="E8"/>
      <c r="F8"/>
    </row>
    <row r="9" spans="2:6">
      <c r="B9" s="23" t="s">
        <v>411</v>
      </c>
      <c r="C9" s="24" t="s">
        <v>412</v>
      </c>
      <c r="D9" s="24">
        <v>6.37</v>
      </c>
      <c r="E9"/>
      <c r="F9"/>
    </row>
    <row r="10" spans="2:6">
      <c r="B10" s="23" t="s">
        <v>413</v>
      </c>
      <c r="C10" s="24" t="s">
        <v>414</v>
      </c>
      <c r="D10" s="24">
        <v>2.65</v>
      </c>
      <c r="E10"/>
      <c r="F10"/>
    </row>
    <row r="11" spans="2:6">
      <c r="B11" s="23" t="s">
        <v>415</v>
      </c>
      <c r="C11" s="24" t="s">
        <v>416</v>
      </c>
      <c r="D11" s="24">
        <v>10.92</v>
      </c>
      <c r="E11"/>
      <c r="F11"/>
    </row>
    <row r="12" spans="2:6">
      <c r="B12" s="23" t="s">
        <v>417</v>
      </c>
      <c r="C12" s="24" t="s">
        <v>418</v>
      </c>
      <c r="D12" s="24">
        <v>7.71</v>
      </c>
      <c r="E12"/>
      <c r="F12"/>
    </row>
    <row r="13" spans="2:6">
      <c r="B13" s="23" t="s">
        <v>419</v>
      </c>
      <c r="C13" s="24" t="s">
        <v>420</v>
      </c>
      <c r="D13" s="24">
        <v>5.93</v>
      </c>
      <c r="E13"/>
      <c r="F13"/>
    </row>
    <row r="14" spans="2:6">
      <c r="B14" s="25" t="s">
        <v>421</v>
      </c>
      <c r="C14" s="26" t="s">
        <v>422</v>
      </c>
      <c r="D14" s="26">
        <v>31.88</v>
      </c>
      <c r="E14" s="27" t="s">
        <v>423</v>
      </c>
      <c r="F14"/>
    </row>
    <row r="15" spans="2:6">
      <c r="B15" s="25" t="s">
        <v>424</v>
      </c>
      <c r="C15" s="26" t="s">
        <v>425</v>
      </c>
      <c r="D15" s="26">
        <v>7.9</v>
      </c>
      <c r="E15" s="27" t="s">
        <v>423</v>
      </c>
      <c r="F15"/>
    </row>
    <row r="16" spans="2:6">
      <c r="B16" s="25" t="s">
        <v>426</v>
      </c>
      <c r="C16" s="26" t="s">
        <v>427</v>
      </c>
      <c r="D16" s="26">
        <v>7.82</v>
      </c>
      <c r="E16" s="27" t="s">
        <v>423</v>
      </c>
      <c r="F16"/>
    </row>
    <row r="17" spans="2:6">
      <c r="B17" s="25" t="s">
        <v>428</v>
      </c>
      <c r="C17" s="26" t="s">
        <v>85</v>
      </c>
      <c r="D17" s="26">
        <v>3.37</v>
      </c>
      <c r="E17" s="27" t="s">
        <v>423</v>
      </c>
      <c r="F17"/>
    </row>
    <row r="18" spans="2:6">
      <c r="B18" s="25" t="s">
        <v>429</v>
      </c>
      <c r="C18" s="26" t="s">
        <v>430</v>
      </c>
      <c r="D18" s="26">
        <v>2.12</v>
      </c>
      <c r="E18" s="27" t="s">
        <v>423</v>
      </c>
      <c r="F18"/>
    </row>
    <row r="19" spans="2:6">
      <c r="B19" s="25" t="s">
        <v>431</v>
      </c>
      <c r="C19" s="26" t="s">
        <v>35</v>
      </c>
      <c r="D19" s="26">
        <v>4.0199999999999996</v>
      </c>
      <c r="E19" s="27" t="s">
        <v>423</v>
      </c>
      <c r="F19" s="27">
        <f>D14+D15+D16+D17+D18+D19</f>
        <v>57.11</v>
      </c>
    </row>
    <row r="20" spans="2:6">
      <c r="B20" s="23" t="s">
        <v>432</v>
      </c>
      <c r="C20" s="24" t="s">
        <v>410</v>
      </c>
      <c r="D20" s="24">
        <v>8.61</v>
      </c>
      <c r="F20"/>
    </row>
    <row r="21" spans="2:6">
      <c r="B21" s="23" t="s">
        <v>433</v>
      </c>
      <c r="C21" s="24" t="s">
        <v>434</v>
      </c>
      <c r="D21" s="24">
        <v>9.8699999999999992</v>
      </c>
      <c r="F21"/>
    </row>
    <row r="22" spans="2:6">
      <c r="B22" s="23" t="s">
        <v>435</v>
      </c>
      <c r="C22" s="24" t="s">
        <v>408</v>
      </c>
      <c r="D22" s="24">
        <v>14.02</v>
      </c>
      <c r="F22"/>
    </row>
    <row r="23" spans="2:6">
      <c r="B23" s="23" t="s">
        <v>436</v>
      </c>
      <c r="C23" s="24" t="s">
        <v>430</v>
      </c>
      <c r="D23" s="24">
        <v>2.2000000000000002</v>
      </c>
      <c r="F23"/>
    </row>
    <row r="24" spans="2:6">
      <c r="B24" s="23" t="s">
        <v>437</v>
      </c>
      <c r="C24" s="24" t="s">
        <v>438</v>
      </c>
      <c r="D24" s="24">
        <v>7.9</v>
      </c>
      <c r="F24"/>
    </row>
    <row r="25" spans="2:6">
      <c r="B25" s="23" t="s">
        <v>439</v>
      </c>
      <c r="C25" s="24" t="s">
        <v>440</v>
      </c>
      <c r="D25" s="24">
        <v>13.89</v>
      </c>
      <c r="F25"/>
    </row>
    <row r="26" spans="2:6">
      <c r="B26" s="23" t="s">
        <v>441</v>
      </c>
      <c r="C26" s="24" t="s">
        <v>422</v>
      </c>
      <c r="D26" s="24">
        <v>27.5</v>
      </c>
      <c r="F26"/>
    </row>
    <row r="27" spans="2:6">
      <c r="B27" s="23" t="s">
        <v>442</v>
      </c>
      <c r="C27" s="24" t="s">
        <v>76</v>
      </c>
      <c r="D27" s="24">
        <v>7.9</v>
      </c>
      <c r="F27"/>
    </row>
    <row r="28" spans="2:6">
      <c r="B28" s="23" t="s">
        <v>443</v>
      </c>
      <c r="C28" s="24" t="s">
        <v>35</v>
      </c>
      <c r="D28" s="24">
        <v>3.74</v>
      </c>
      <c r="F28"/>
    </row>
    <row r="29" spans="2:6">
      <c r="B29" s="23" t="s">
        <v>444</v>
      </c>
      <c r="C29" s="24" t="s">
        <v>430</v>
      </c>
      <c r="D29" s="24">
        <v>2.42</v>
      </c>
      <c r="F29"/>
    </row>
    <row r="30" spans="2:6">
      <c r="B30" s="23" t="s">
        <v>445</v>
      </c>
      <c r="C30" s="24" t="s">
        <v>422</v>
      </c>
      <c r="D30" s="24">
        <v>26.15</v>
      </c>
      <c r="F30"/>
    </row>
    <row r="31" spans="2:6">
      <c r="B31" s="23" t="s">
        <v>446</v>
      </c>
      <c r="C31" s="24" t="s">
        <v>412</v>
      </c>
      <c r="D31" s="24">
        <v>9.5299999999999994</v>
      </c>
      <c r="F31"/>
    </row>
    <row r="32" spans="2:6">
      <c r="B32" s="23" t="s">
        <v>447</v>
      </c>
      <c r="C32" s="24" t="s">
        <v>414</v>
      </c>
      <c r="D32" s="24">
        <v>5.0999999999999996</v>
      </c>
      <c r="F32"/>
    </row>
    <row r="33" spans="2:6">
      <c r="B33" s="23" t="s">
        <v>448</v>
      </c>
      <c r="C33" s="24" t="s">
        <v>449</v>
      </c>
      <c r="D33" s="24">
        <v>2.79</v>
      </c>
      <c r="F33"/>
    </row>
    <row r="34" spans="2:6">
      <c r="B34" s="23" t="s">
        <v>450</v>
      </c>
      <c r="C34" s="24" t="s">
        <v>87</v>
      </c>
      <c r="D34" s="24">
        <v>91.51</v>
      </c>
      <c r="F34"/>
    </row>
    <row r="35" spans="2:6">
      <c r="B35" s="23" t="s">
        <v>451</v>
      </c>
      <c r="C35" s="24" t="s">
        <v>452</v>
      </c>
      <c r="D35" s="24">
        <v>5.16</v>
      </c>
      <c r="F35"/>
    </row>
    <row r="36" spans="2:6">
      <c r="B36" s="23" t="s">
        <v>453</v>
      </c>
      <c r="C36" s="24" t="s">
        <v>454</v>
      </c>
      <c r="D36" s="24">
        <v>4.7699999999999996</v>
      </c>
      <c r="F36"/>
    </row>
    <row r="37" spans="2:6">
      <c r="B37" s="23" t="s">
        <v>455</v>
      </c>
      <c r="C37" s="24" t="s">
        <v>456</v>
      </c>
      <c r="D37" s="24">
        <v>2.89</v>
      </c>
      <c r="F37"/>
    </row>
    <row r="38" spans="2:6">
      <c r="B38" s="23" t="s">
        <v>457</v>
      </c>
      <c r="C38" s="24" t="s">
        <v>458</v>
      </c>
      <c r="D38" s="24">
        <v>25.07</v>
      </c>
      <c r="F38"/>
    </row>
    <row r="39" spans="2:6">
      <c r="B39" s="23" t="s">
        <v>459</v>
      </c>
      <c r="C39" s="24" t="s">
        <v>460</v>
      </c>
      <c r="D39" s="24">
        <v>24.37</v>
      </c>
      <c r="F39"/>
    </row>
    <row r="40" spans="2:6">
      <c r="B40" s="23" t="s">
        <v>461</v>
      </c>
      <c r="C40" s="24" t="s">
        <v>462</v>
      </c>
      <c r="D40" s="24">
        <v>35.880000000000003</v>
      </c>
      <c r="F40"/>
    </row>
    <row r="41" spans="2:6">
      <c r="B41" s="23" t="s">
        <v>463</v>
      </c>
      <c r="C41" s="24" t="s">
        <v>464</v>
      </c>
      <c r="D41" s="24">
        <v>10.18</v>
      </c>
      <c r="F41"/>
    </row>
    <row r="42" spans="2:6">
      <c r="B42" s="23" t="s">
        <v>465</v>
      </c>
      <c r="C42" s="24" t="s">
        <v>466</v>
      </c>
      <c r="D42" s="24">
        <v>17.87</v>
      </c>
      <c r="F42"/>
    </row>
    <row r="43" spans="2:6">
      <c r="B43" s="23" t="s">
        <v>467</v>
      </c>
      <c r="C43" s="24" t="s">
        <v>414</v>
      </c>
      <c r="D43" s="24">
        <v>2.78</v>
      </c>
      <c r="F43"/>
    </row>
    <row r="44" spans="2:6">
      <c r="B44" s="23" t="s">
        <v>468</v>
      </c>
      <c r="C44" s="24" t="s">
        <v>469</v>
      </c>
      <c r="D44" s="24">
        <v>5.56</v>
      </c>
      <c r="F44"/>
    </row>
    <row r="45" spans="2:6">
      <c r="B45" s="23" t="s">
        <v>470</v>
      </c>
      <c r="C45" s="24" t="s">
        <v>456</v>
      </c>
      <c r="D45" s="24">
        <v>3.07</v>
      </c>
      <c r="F45"/>
    </row>
    <row r="46" spans="2:6">
      <c r="B46" s="23" t="s">
        <v>471</v>
      </c>
      <c r="C46" s="24" t="s">
        <v>472</v>
      </c>
      <c r="D46" s="24">
        <v>8.7799999999999994</v>
      </c>
      <c r="F46"/>
    </row>
    <row r="47" spans="2:6">
      <c r="B47" s="23" t="s">
        <v>473</v>
      </c>
      <c r="C47" s="24" t="s">
        <v>449</v>
      </c>
      <c r="D47" s="24">
        <v>2.86</v>
      </c>
      <c r="F47"/>
    </row>
    <row r="48" spans="2:6">
      <c r="B48" s="23" t="s">
        <v>474</v>
      </c>
      <c r="C48" s="24" t="s">
        <v>475</v>
      </c>
      <c r="D48" s="24">
        <v>7.66</v>
      </c>
      <c r="F48"/>
    </row>
    <row r="49" spans="2:6">
      <c r="B49" s="23" t="s">
        <v>476</v>
      </c>
      <c r="C49" s="24" t="s">
        <v>477</v>
      </c>
      <c r="D49" s="24">
        <v>31.52</v>
      </c>
      <c r="F49"/>
    </row>
    <row r="50" spans="2:6">
      <c r="B50" s="23" t="s">
        <v>478</v>
      </c>
      <c r="C50" s="24" t="s">
        <v>438</v>
      </c>
      <c r="D50" s="24">
        <v>2.75</v>
      </c>
      <c r="F50"/>
    </row>
    <row r="51" spans="2:6">
      <c r="B51" s="23" t="s">
        <v>479</v>
      </c>
      <c r="C51" s="24" t="s">
        <v>79</v>
      </c>
      <c r="D51" s="24">
        <v>3.93</v>
      </c>
      <c r="F51"/>
    </row>
    <row r="52" spans="2:6">
      <c r="B52" s="23" t="s">
        <v>480</v>
      </c>
      <c r="C52" s="24" t="s">
        <v>481</v>
      </c>
      <c r="D52" s="24">
        <v>40.700000000000003</v>
      </c>
      <c r="F52"/>
    </row>
    <row r="53" spans="2:6">
      <c r="B53" s="23" t="s">
        <v>482</v>
      </c>
      <c r="C53" s="24" t="s">
        <v>79</v>
      </c>
      <c r="D53" s="24">
        <v>2.5</v>
      </c>
      <c r="F53"/>
    </row>
    <row r="54" spans="2:6">
      <c r="B54" s="23" t="s">
        <v>483</v>
      </c>
      <c r="C54" s="24" t="s">
        <v>484</v>
      </c>
      <c r="D54" s="24">
        <v>36.369999999999997</v>
      </c>
      <c r="F54"/>
    </row>
    <row r="55" spans="2:6">
      <c r="B55" s="23" t="s">
        <v>485</v>
      </c>
      <c r="C55" s="24" t="s">
        <v>486</v>
      </c>
      <c r="D55" s="24">
        <v>13.36</v>
      </c>
      <c r="F55"/>
    </row>
    <row r="56" spans="2:6">
      <c r="B56" s="23" t="s">
        <v>487</v>
      </c>
      <c r="C56" s="24" t="s">
        <v>488</v>
      </c>
      <c r="D56" s="24">
        <v>34.630000000000003</v>
      </c>
      <c r="F56"/>
    </row>
    <row r="57" spans="2:6">
      <c r="B57" s="23" t="s">
        <v>489</v>
      </c>
      <c r="C57" s="24" t="s">
        <v>490</v>
      </c>
      <c r="D57" s="24">
        <v>4.1900000000000004</v>
      </c>
      <c r="F57"/>
    </row>
    <row r="58" spans="2:6">
      <c r="B58" s="23" t="s">
        <v>491</v>
      </c>
      <c r="C58" s="24" t="s">
        <v>492</v>
      </c>
      <c r="D58" s="24">
        <v>18.559999999999999</v>
      </c>
      <c r="F58"/>
    </row>
    <row r="59" spans="2:6">
      <c r="B59" s="23" t="s">
        <v>493</v>
      </c>
      <c r="C59" s="24" t="s">
        <v>494</v>
      </c>
      <c r="D59" s="24">
        <v>4.8499999999999996</v>
      </c>
      <c r="F59"/>
    </row>
    <row r="60" spans="2:6">
      <c r="B60" s="23" t="s">
        <v>495</v>
      </c>
      <c r="C60" s="24" t="s">
        <v>496</v>
      </c>
      <c r="D60" s="24">
        <v>10.52</v>
      </c>
      <c r="F60"/>
    </row>
    <row r="61" spans="2:6">
      <c r="B61" s="23" t="s">
        <v>497</v>
      </c>
      <c r="C61" s="24" t="s">
        <v>498</v>
      </c>
      <c r="D61" s="24">
        <v>13.87</v>
      </c>
      <c r="F61"/>
    </row>
    <row r="62" spans="2:6">
      <c r="B62" s="23" t="s">
        <v>499</v>
      </c>
      <c r="C62" s="24" t="s">
        <v>500</v>
      </c>
      <c r="D62" s="24">
        <v>3.19</v>
      </c>
      <c r="F62"/>
    </row>
    <row r="63" spans="2:6">
      <c r="B63" s="23" t="s">
        <v>501</v>
      </c>
      <c r="C63" s="24" t="s">
        <v>502</v>
      </c>
      <c r="D63" s="24">
        <v>18.899999999999999</v>
      </c>
      <c r="F63"/>
    </row>
    <row r="64" spans="2:6">
      <c r="B64" s="23" t="s">
        <v>503</v>
      </c>
      <c r="C64" s="24" t="s">
        <v>466</v>
      </c>
      <c r="D64" s="24">
        <v>9.7200000000000006</v>
      </c>
      <c r="F64"/>
    </row>
    <row r="65" spans="2:6">
      <c r="B65" s="23" t="s">
        <v>504</v>
      </c>
      <c r="C65" s="24" t="s">
        <v>505</v>
      </c>
      <c r="D65" s="24">
        <v>5.9</v>
      </c>
      <c r="F65"/>
    </row>
    <row r="66" spans="2:6">
      <c r="B66" s="23" t="s">
        <v>506</v>
      </c>
      <c r="C66" s="24" t="s">
        <v>507</v>
      </c>
      <c r="D66" s="24">
        <v>3.88</v>
      </c>
      <c r="F66"/>
    </row>
    <row r="67" spans="2:6">
      <c r="B67" s="23" t="s">
        <v>508</v>
      </c>
      <c r="C67" s="24" t="s">
        <v>509</v>
      </c>
      <c r="D67" s="24">
        <v>1.57</v>
      </c>
      <c r="F67"/>
    </row>
    <row r="68" spans="2:6">
      <c r="B68" s="23" t="s">
        <v>510</v>
      </c>
      <c r="C68" s="24" t="s">
        <v>511</v>
      </c>
      <c r="D68" s="28">
        <v>1.57</v>
      </c>
      <c r="F68"/>
    </row>
    <row r="69" spans="2:6">
      <c r="B69"/>
      <c r="C69"/>
      <c r="D69" s="29">
        <f>SUM(D3:D68)-57.11</f>
        <v>753</v>
      </c>
      <c r="F69" s="27">
        <f>D69-F19</f>
        <v>695.89</v>
      </c>
    </row>
    <row r="70" spans="2:6">
      <c r="B70"/>
      <c r="C70"/>
      <c r="D70"/>
    </row>
    <row r="71" spans="2:6">
      <c r="B71" s="23"/>
      <c r="C71" s="30" t="s">
        <v>512</v>
      </c>
      <c r="D71" s="24"/>
    </row>
    <row r="72" spans="2:6">
      <c r="B72" s="23"/>
      <c r="C72" s="24" t="s">
        <v>87</v>
      </c>
      <c r="D72" s="24">
        <v>93.72</v>
      </c>
    </row>
    <row r="73" spans="2:6">
      <c r="B73" s="23"/>
      <c r="C73" s="24" t="s">
        <v>513</v>
      </c>
      <c r="D73" s="24">
        <v>26.68</v>
      </c>
    </row>
    <row r="74" spans="2:6">
      <c r="B74" s="23"/>
      <c r="C74" s="24" t="s">
        <v>514</v>
      </c>
      <c r="D74" s="24">
        <v>22.88</v>
      </c>
    </row>
    <row r="75" spans="2:6">
      <c r="B75" s="23"/>
      <c r="C75" s="24" t="s">
        <v>390</v>
      </c>
      <c r="D75" s="24">
        <v>10.84</v>
      </c>
    </row>
    <row r="76" spans="2:6">
      <c r="B76" s="23"/>
      <c r="C76" s="24" t="s">
        <v>515</v>
      </c>
      <c r="D76" s="24">
        <v>19.79</v>
      </c>
    </row>
    <row r="77" spans="2:6">
      <c r="B77" s="23"/>
      <c r="C77" s="24" t="s">
        <v>516</v>
      </c>
      <c r="D77" s="24">
        <v>30.56</v>
      </c>
    </row>
    <row r="78" spans="2:6">
      <c r="B78" s="23"/>
      <c r="C78" s="24" t="s">
        <v>87</v>
      </c>
      <c r="D78" s="24">
        <v>72.84</v>
      </c>
    </row>
    <row r="79" spans="2:6">
      <c r="B79" s="23"/>
      <c r="C79" s="24" t="s">
        <v>515</v>
      </c>
      <c r="D79" s="28">
        <v>22.18</v>
      </c>
    </row>
    <row r="80" spans="2:6">
      <c r="B80"/>
      <c r="C80"/>
      <c r="D80" s="29">
        <f>SUM(D72:D79)</f>
        <v>299.49</v>
      </c>
      <c r="F80" s="1">
        <f>F69+D80</f>
        <v>995.38</v>
      </c>
    </row>
    <row r="81" spans="2:4">
      <c r="B81"/>
      <c r="C81"/>
      <c r="D81"/>
    </row>
    <row r="82" spans="2:4">
      <c r="B82"/>
      <c r="C82"/>
      <c r="D82"/>
    </row>
    <row r="83" spans="2:4">
      <c r="B83"/>
      <c r="C83" s="31" t="s">
        <v>517</v>
      </c>
      <c r="D83"/>
    </row>
    <row r="84" spans="2:4">
      <c r="B84"/>
      <c r="C84"/>
      <c r="D84"/>
    </row>
    <row r="85" spans="2:4">
      <c r="B85" s="23">
        <v>1</v>
      </c>
      <c r="C85" s="24" t="s">
        <v>518</v>
      </c>
      <c r="D85" s="32">
        <v>13.75</v>
      </c>
    </row>
    <row r="86" spans="2:4">
      <c r="B86" s="23" t="s">
        <v>519</v>
      </c>
      <c r="C86" s="24" t="s">
        <v>520</v>
      </c>
      <c r="D86" s="32">
        <v>3.05</v>
      </c>
    </row>
    <row r="87" spans="2:4">
      <c r="B87" s="23">
        <v>2</v>
      </c>
      <c r="C87" s="24" t="s">
        <v>72</v>
      </c>
      <c r="D87" s="32">
        <v>5.5</v>
      </c>
    </row>
    <row r="88" spans="2:4">
      <c r="B88" s="23">
        <v>3</v>
      </c>
      <c r="C88" s="24" t="s">
        <v>79</v>
      </c>
      <c r="D88" s="32">
        <v>16.13</v>
      </c>
    </row>
    <row r="89" spans="2:4">
      <c r="B89" s="23">
        <v>4</v>
      </c>
      <c r="C89" s="24" t="s">
        <v>521</v>
      </c>
      <c r="D89" s="32">
        <v>13.74</v>
      </c>
    </row>
    <row r="90" spans="2:4">
      <c r="B90" s="23" t="s">
        <v>522</v>
      </c>
      <c r="C90" s="24" t="s">
        <v>523</v>
      </c>
      <c r="D90" s="32">
        <v>3.92</v>
      </c>
    </row>
    <row r="91" spans="2:4">
      <c r="B91" s="23" t="s">
        <v>524</v>
      </c>
      <c r="C91" s="24" t="s">
        <v>520</v>
      </c>
      <c r="D91" s="32">
        <v>1.86</v>
      </c>
    </row>
    <row r="92" spans="2:4">
      <c r="B92" s="23">
        <v>5</v>
      </c>
      <c r="C92" s="24" t="s">
        <v>525</v>
      </c>
      <c r="D92" s="32">
        <v>5.82</v>
      </c>
    </row>
    <row r="93" spans="2:4">
      <c r="B93" s="23">
        <v>6</v>
      </c>
      <c r="C93" s="24" t="s">
        <v>526</v>
      </c>
      <c r="D93" s="32">
        <v>6.74</v>
      </c>
    </row>
    <row r="94" spans="2:4">
      <c r="B94" s="23">
        <v>7</v>
      </c>
      <c r="C94" s="24" t="s">
        <v>87</v>
      </c>
      <c r="D94" s="32">
        <v>5.44</v>
      </c>
    </row>
    <row r="95" spans="2:4">
      <c r="B95" s="23">
        <v>8</v>
      </c>
      <c r="C95" s="24" t="s">
        <v>87</v>
      </c>
      <c r="D95" s="32">
        <v>78.17</v>
      </c>
    </row>
    <row r="96" spans="2:4">
      <c r="B96" s="23">
        <v>9</v>
      </c>
      <c r="C96" s="24" t="s">
        <v>527</v>
      </c>
      <c r="D96" s="32">
        <v>11</v>
      </c>
    </row>
    <row r="97" spans="2:4">
      <c r="B97" s="23">
        <v>10</v>
      </c>
      <c r="C97" s="24" t="s">
        <v>528</v>
      </c>
      <c r="D97" s="24">
        <v>36.6</v>
      </c>
    </row>
    <row r="98" spans="2:4">
      <c r="B98" s="23">
        <v>11</v>
      </c>
      <c r="C98" s="24" t="s">
        <v>529</v>
      </c>
      <c r="D98" s="24">
        <v>37.1</v>
      </c>
    </row>
    <row r="99" spans="2:4">
      <c r="B99" s="23">
        <v>12</v>
      </c>
      <c r="C99" s="24" t="s">
        <v>530</v>
      </c>
      <c r="D99" s="24">
        <v>12.19</v>
      </c>
    </row>
    <row r="100" spans="2:4">
      <c r="B100" s="23">
        <v>13</v>
      </c>
      <c r="C100" s="24" t="s">
        <v>531</v>
      </c>
      <c r="D100" s="24">
        <v>37.5</v>
      </c>
    </row>
    <row r="101" spans="2:4">
      <c r="B101" s="23">
        <v>14</v>
      </c>
      <c r="C101" s="24" t="s">
        <v>532</v>
      </c>
      <c r="D101" s="24">
        <v>11.3</v>
      </c>
    </row>
    <row r="102" spans="2:4">
      <c r="B102" s="23">
        <v>15</v>
      </c>
      <c r="C102" s="24" t="s">
        <v>533</v>
      </c>
      <c r="D102" s="24">
        <v>52.22</v>
      </c>
    </row>
    <row r="103" spans="2:4">
      <c r="B103" s="23">
        <v>16</v>
      </c>
      <c r="C103" s="24" t="s">
        <v>534</v>
      </c>
      <c r="D103" s="24">
        <v>40.21</v>
      </c>
    </row>
    <row r="104" spans="2:4">
      <c r="B104" s="23">
        <v>17</v>
      </c>
      <c r="C104" s="24" t="s">
        <v>422</v>
      </c>
      <c r="D104" s="24">
        <v>30.7</v>
      </c>
    </row>
    <row r="105" spans="2:4">
      <c r="B105" s="23">
        <v>18</v>
      </c>
      <c r="C105" s="24" t="s">
        <v>87</v>
      </c>
      <c r="D105" s="24">
        <v>16.8</v>
      </c>
    </row>
    <row r="106" spans="2:4">
      <c r="B106" s="23">
        <v>19</v>
      </c>
      <c r="C106" s="24" t="s">
        <v>535</v>
      </c>
      <c r="D106" s="24">
        <v>12.1</v>
      </c>
    </row>
    <row r="107" spans="2:4">
      <c r="B107" s="23">
        <v>20</v>
      </c>
      <c r="C107" s="24" t="s">
        <v>536</v>
      </c>
      <c r="D107" s="24">
        <v>4.08</v>
      </c>
    </row>
    <row r="108" spans="2:4">
      <c r="B108" s="23">
        <v>21</v>
      </c>
      <c r="C108" s="24" t="s">
        <v>537</v>
      </c>
      <c r="D108" s="24">
        <v>8.32</v>
      </c>
    </row>
    <row r="109" spans="2:4">
      <c r="B109" s="23">
        <v>22</v>
      </c>
      <c r="C109" s="24" t="s">
        <v>87</v>
      </c>
      <c r="D109" s="24">
        <v>48.7</v>
      </c>
    </row>
    <row r="110" spans="2:4">
      <c r="B110" s="33">
        <v>23</v>
      </c>
      <c r="C110" s="34" t="s">
        <v>538</v>
      </c>
      <c r="D110" s="34">
        <v>8.48</v>
      </c>
    </row>
    <row r="111" spans="2:4">
      <c r="B111" s="33">
        <v>24</v>
      </c>
      <c r="C111" s="34" t="s">
        <v>539</v>
      </c>
      <c r="D111" s="34">
        <v>57.1</v>
      </c>
    </row>
    <row r="112" spans="2:4">
      <c r="B112" s="23" t="s">
        <v>540</v>
      </c>
      <c r="C112" s="34" t="s">
        <v>541</v>
      </c>
      <c r="D112" s="34">
        <v>3</v>
      </c>
    </row>
    <row r="113" spans="2:4">
      <c r="B113"/>
      <c r="C113"/>
      <c r="D113" s="35">
        <f>SUM(D85:D112)</f>
        <v>581.52</v>
      </c>
    </row>
    <row r="114" spans="2:4">
      <c r="B114"/>
      <c r="C114"/>
      <c r="D114"/>
    </row>
    <row r="115" spans="2:4">
      <c r="B115"/>
      <c r="C115"/>
      <c r="D115"/>
    </row>
    <row r="116" spans="2:4">
      <c r="B116" s="36"/>
      <c r="C116" s="37" t="s">
        <v>542</v>
      </c>
      <c r="D116" s="38"/>
    </row>
    <row r="117" spans="2:4">
      <c r="B117" s="23">
        <v>9</v>
      </c>
      <c r="C117" s="24" t="s">
        <v>543</v>
      </c>
      <c r="D117" s="24">
        <v>9.5500000000000007</v>
      </c>
    </row>
    <row r="118" spans="2:4">
      <c r="B118" s="23">
        <v>10</v>
      </c>
      <c r="C118" s="24" t="s">
        <v>102</v>
      </c>
      <c r="D118" s="24">
        <v>3.56</v>
      </c>
    </row>
    <row r="119" spans="2:4">
      <c r="B119" s="23" t="s">
        <v>544</v>
      </c>
      <c r="C119" s="24" t="s">
        <v>102</v>
      </c>
      <c r="D119" s="24">
        <v>5.8</v>
      </c>
    </row>
    <row r="120" spans="2:4">
      <c r="B120" s="23">
        <v>11</v>
      </c>
      <c r="C120" s="24" t="s">
        <v>10</v>
      </c>
      <c r="D120" s="24">
        <v>10.78</v>
      </c>
    </row>
    <row r="121" spans="2:4">
      <c r="B121" s="23">
        <v>12</v>
      </c>
      <c r="C121" s="24" t="s">
        <v>410</v>
      </c>
      <c r="D121" s="24">
        <v>21.06</v>
      </c>
    </row>
    <row r="122" spans="2:4">
      <c r="B122" s="23">
        <v>13</v>
      </c>
      <c r="C122" s="24" t="s">
        <v>545</v>
      </c>
      <c r="D122" s="24">
        <v>10.55</v>
      </c>
    </row>
    <row r="123" spans="2:4">
      <c r="B123" s="23">
        <v>14</v>
      </c>
      <c r="C123" s="24" t="s">
        <v>16</v>
      </c>
      <c r="D123" s="24">
        <v>7.69</v>
      </c>
    </row>
    <row r="124" spans="2:4">
      <c r="B124" s="23">
        <v>15</v>
      </c>
      <c r="C124" s="24" t="s">
        <v>546</v>
      </c>
      <c r="D124" s="24">
        <v>18.79</v>
      </c>
    </row>
    <row r="125" spans="2:4">
      <c r="B125" s="23">
        <v>16</v>
      </c>
      <c r="C125" s="24" t="s">
        <v>547</v>
      </c>
      <c r="D125" s="24">
        <v>12.9</v>
      </c>
    </row>
    <row r="126" spans="2:4">
      <c r="B126" s="23">
        <v>17</v>
      </c>
      <c r="C126" s="24" t="s">
        <v>548</v>
      </c>
      <c r="D126" s="24">
        <v>6.85</v>
      </c>
    </row>
    <row r="127" spans="2:4">
      <c r="B127" s="23">
        <v>18</v>
      </c>
      <c r="C127" s="24" t="s">
        <v>549</v>
      </c>
      <c r="D127" s="24">
        <v>18.05</v>
      </c>
    </row>
    <row r="128" spans="2:4">
      <c r="B128" s="23" t="s">
        <v>550</v>
      </c>
      <c r="C128" s="24" t="s">
        <v>551</v>
      </c>
      <c r="D128" s="24">
        <v>5.33</v>
      </c>
    </row>
    <row r="129" spans="2:4">
      <c r="B129" s="23">
        <v>19</v>
      </c>
      <c r="C129" s="24" t="s">
        <v>552</v>
      </c>
      <c r="D129" s="24">
        <v>74.900000000000006</v>
      </c>
    </row>
    <row r="130" spans="2:4">
      <c r="B130" s="23">
        <v>20</v>
      </c>
      <c r="C130" s="24" t="s">
        <v>553</v>
      </c>
      <c r="D130" s="24">
        <v>5.0199999999999996</v>
      </c>
    </row>
    <row r="131" spans="2:4">
      <c r="B131" s="23" t="s">
        <v>554</v>
      </c>
      <c r="C131" s="24" t="s">
        <v>555</v>
      </c>
      <c r="D131" s="24">
        <v>6.3</v>
      </c>
    </row>
    <row r="132" spans="2:4">
      <c r="B132" s="23">
        <v>21</v>
      </c>
      <c r="C132" s="24" t="s">
        <v>548</v>
      </c>
      <c r="D132" s="24">
        <v>16.149999999999999</v>
      </c>
    </row>
    <row r="133" spans="2:4">
      <c r="B133" s="23">
        <v>22</v>
      </c>
      <c r="C133" s="24" t="s">
        <v>133</v>
      </c>
      <c r="D133" s="24">
        <v>2.2000000000000002</v>
      </c>
    </row>
    <row r="134" spans="2:4">
      <c r="B134" s="23">
        <v>23</v>
      </c>
      <c r="C134" s="24" t="s">
        <v>556</v>
      </c>
      <c r="D134" s="24">
        <v>2.2400000000000002</v>
      </c>
    </row>
    <row r="135" spans="2:4">
      <c r="B135" s="23">
        <v>24</v>
      </c>
      <c r="C135" s="24" t="s">
        <v>557</v>
      </c>
      <c r="D135" s="24">
        <v>4.51</v>
      </c>
    </row>
    <row r="136" spans="2:4">
      <c r="B136" s="23">
        <v>25</v>
      </c>
      <c r="C136" s="24" t="s">
        <v>18</v>
      </c>
      <c r="D136" s="24">
        <v>99.83</v>
      </c>
    </row>
    <row r="137" spans="2:4">
      <c r="B137" s="23"/>
      <c r="C137" s="24"/>
      <c r="D137" s="39">
        <f>SUM(D117:D136)</f>
        <v>342.06</v>
      </c>
    </row>
    <row r="138" spans="2:4">
      <c r="B138"/>
      <c r="C138" s="27" t="s">
        <v>516</v>
      </c>
      <c r="D138" s="27">
        <v>23.63</v>
      </c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 s="27"/>
      <c r="C142" s="22" t="s">
        <v>558</v>
      </c>
      <c r="D142"/>
    </row>
    <row r="143" spans="2:4">
      <c r="B143" s="27"/>
      <c r="C143"/>
      <c r="D143"/>
    </row>
    <row r="144" spans="2:4">
      <c r="B144" s="24" t="s">
        <v>559</v>
      </c>
      <c r="C144" s="24" t="s">
        <v>81</v>
      </c>
      <c r="D144" s="24">
        <v>9.36</v>
      </c>
    </row>
    <row r="145" spans="2:4">
      <c r="B145" s="24" t="s">
        <v>560</v>
      </c>
      <c r="C145" s="26" t="s">
        <v>561</v>
      </c>
      <c r="D145" s="24">
        <v>9.02</v>
      </c>
    </row>
    <row r="146" spans="2:4">
      <c r="B146" s="24" t="s">
        <v>562</v>
      </c>
      <c r="C146" s="24" t="s">
        <v>563</v>
      </c>
      <c r="D146" s="24">
        <v>17.64</v>
      </c>
    </row>
    <row r="147" spans="2:4">
      <c r="B147" s="24" t="s">
        <v>564</v>
      </c>
      <c r="C147" s="24" t="s">
        <v>565</v>
      </c>
      <c r="D147" s="24">
        <v>10.23</v>
      </c>
    </row>
    <row r="148" spans="2:4">
      <c r="B148" s="24" t="s">
        <v>566</v>
      </c>
      <c r="C148" s="24" t="s">
        <v>567</v>
      </c>
      <c r="D148" s="24">
        <v>10.84</v>
      </c>
    </row>
    <row r="149" spans="2:4">
      <c r="B149" s="24" t="s">
        <v>568</v>
      </c>
      <c r="C149" s="24" t="s">
        <v>87</v>
      </c>
      <c r="D149" s="24">
        <v>118.61</v>
      </c>
    </row>
    <row r="150" spans="2:4">
      <c r="B150" s="24" t="s">
        <v>569</v>
      </c>
      <c r="C150" s="24" t="s">
        <v>570</v>
      </c>
      <c r="D150" s="24">
        <v>9.7799999999999994</v>
      </c>
    </row>
    <row r="151" spans="2:4">
      <c r="B151" s="24" t="s">
        <v>571</v>
      </c>
      <c r="C151" s="24" t="s">
        <v>430</v>
      </c>
      <c r="D151" s="24">
        <v>8.2799999999999994</v>
      </c>
    </row>
    <row r="152" spans="2:4">
      <c r="B152" s="24" t="s">
        <v>572</v>
      </c>
      <c r="C152" s="24" t="s">
        <v>7</v>
      </c>
      <c r="D152" s="24">
        <v>15.09</v>
      </c>
    </row>
    <row r="153" spans="2:4">
      <c r="B153" s="24" t="s">
        <v>573</v>
      </c>
      <c r="C153" s="24" t="s">
        <v>574</v>
      </c>
      <c r="D153" s="24">
        <v>11.51</v>
      </c>
    </row>
    <row r="154" spans="2:4">
      <c r="B154" s="24" t="s">
        <v>575</v>
      </c>
      <c r="C154" s="24" t="s">
        <v>30</v>
      </c>
      <c r="D154" s="24">
        <v>11.43</v>
      </c>
    </row>
    <row r="155" spans="2:4">
      <c r="B155" s="24" t="s">
        <v>576</v>
      </c>
      <c r="C155" s="24" t="s">
        <v>577</v>
      </c>
      <c r="D155" s="24">
        <v>12.9</v>
      </c>
    </row>
    <row r="156" spans="2:4">
      <c r="B156" s="24" t="s">
        <v>578</v>
      </c>
      <c r="C156" s="24" t="s">
        <v>516</v>
      </c>
      <c r="D156" s="24">
        <v>20.92</v>
      </c>
    </row>
    <row r="157" spans="2:4">
      <c r="B157" s="27"/>
      <c r="C157"/>
      <c r="D157" s="27">
        <f>SUM(D144:D156)</f>
        <v>265.61</v>
      </c>
    </row>
    <row r="158" spans="2:4">
      <c r="B158" s="27"/>
      <c r="C158"/>
      <c r="D158" s="27">
        <f>D157-D145</f>
        <v>256.59000000000003</v>
      </c>
    </row>
    <row r="159" spans="2:4">
      <c r="B159" s="27"/>
      <c r="C159" s="22" t="s">
        <v>579</v>
      </c>
      <c r="D159"/>
    </row>
    <row r="160" spans="2:4">
      <c r="B160" s="27"/>
      <c r="C160"/>
      <c r="D160"/>
    </row>
    <row r="161" spans="2:4">
      <c r="B161" s="27"/>
      <c r="C161" s="24" t="s">
        <v>580</v>
      </c>
      <c r="D161" s="24">
        <v>87.1</v>
      </c>
    </row>
    <row r="162" spans="2:4">
      <c r="B162" s="27"/>
      <c r="C162" s="24" t="s">
        <v>581</v>
      </c>
      <c r="D162" s="24">
        <v>9.8000000000000007</v>
      </c>
    </row>
    <row r="163" spans="2:4">
      <c r="B163" s="27"/>
      <c r="C163" s="24" t="s">
        <v>582</v>
      </c>
      <c r="D163" s="24">
        <v>1.7</v>
      </c>
    </row>
    <row r="164" spans="2:4">
      <c r="B164" s="27"/>
      <c r="C164" s="24" t="s">
        <v>583</v>
      </c>
      <c r="D164" s="24">
        <v>2.2000000000000002</v>
      </c>
    </row>
    <row r="165" spans="2:4">
      <c r="B165" s="27"/>
      <c r="C165" s="24" t="s">
        <v>584</v>
      </c>
      <c r="D165" s="24">
        <v>59.2</v>
      </c>
    </row>
    <row r="166" spans="2:4">
      <c r="B166" s="27"/>
      <c r="C166" s="24" t="s">
        <v>585</v>
      </c>
      <c r="D166" s="24">
        <v>6.1</v>
      </c>
    </row>
    <row r="167" spans="2:4">
      <c r="B167" s="27"/>
      <c r="C167" s="24" t="s">
        <v>85</v>
      </c>
      <c r="D167" s="24">
        <v>9.1</v>
      </c>
    </row>
    <row r="168" spans="2:4">
      <c r="B168" s="27"/>
      <c r="C168" s="24" t="s">
        <v>586</v>
      </c>
      <c r="D168" s="24">
        <v>61.5</v>
      </c>
    </row>
    <row r="169" spans="2:4">
      <c r="B169" s="27"/>
      <c r="C169" s="24" t="s">
        <v>587</v>
      </c>
      <c r="D169" s="24">
        <v>11.7</v>
      </c>
    </row>
    <row r="170" spans="2:4">
      <c r="B170" s="27"/>
      <c r="C170" s="24" t="s">
        <v>35</v>
      </c>
      <c r="D170" s="24">
        <v>8.8000000000000007</v>
      </c>
    </row>
    <row r="171" spans="2:4">
      <c r="B171" s="27"/>
      <c r="C171" s="24" t="s">
        <v>588</v>
      </c>
      <c r="D171" s="24">
        <v>6.8</v>
      </c>
    </row>
    <row r="172" spans="2:4">
      <c r="B172" s="27"/>
      <c r="C172" s="24" t="s">
        <v>588</v>
      </c>
      <c r="D172" s="24">
        <v>27.3</v>
      </c>
    </row>
    <row r="173" spans="2:4">
      <c r="B173" s="27"/>
      <c r="C173" s="24" t="s">
        <v>589</v>
      </c>
      <c r="D173" s="24">
        <v>10.1</v>
      </c>
    </row>
    <row r="174" spans="2:4">
      <c r="B174" s="27"/>
      <c r="C174" s="24" t="s">
        <v>590</v>
      </c>
      <c r="D174" s="24">
        <v>136.80000000000001</v>
      </c>
    </row>
    <row r="175" spans="2:4">
      <c r="B175" s="27"/>
      <c r="C175" s="24" t="s">
        <v>591</v>
      </c>
      <c r="D175" s="24">
        <v>8.9</v>
      </c>
    </row>
    <row r="176" spans="2:4">
      <c r="B176" s="27"/>
      <c r="C176" s="24" t="s">
        <v>592</v>
      </c>
      <c r="D176" s="24">
        <v>10.5</v>
      </c>
    </row>
    <row r="177" spans="2:4">
      <c r="B177" s="27"/>
      <c r="C177" s="24" t="s">
        <v>593</v>
      </c>
      <c r="D177" s="24">
        <v>38.799999999999997</v>
      </c>
    </row>
    <row r="178" spans="2:4">
      <c r="B178" s="27"/>
      <c r="C178" s="24" t="s">
        <v>594</v>
      </c>
      <c r="D178" s="24">
        <v>8.5</v>
      </c>
    </row>
    <row r="179" spans="2:4">
      <c r="B179" s="27"/>
      <c r="C179" s="24" t="s">
        <v>595</v>
      </c>
      <c r="D179" s="24">
        <v>6.5</v>
      </c>
    </row>
    <row r="180" spans="2:4">
      <c r="B180" s="27"/>
      <c r="C180" s="24" t="s">
        <v>591</v>
      </c>
      <c r="D180" s="24">
        <v>14.3</v>
      </c>
    </row>
    <row r="181" spans="2:4">
      <c r="B181" s="27"/>
      <c r="C181" s="24" t="s">
        <v>592</v>
      </c>
      <c r="D181" s="24">
        <v>10.7</v>
      </c>
    </row>
    <row r="182" spans="2:4">
      <c r="B182" s="27"/>
      <c r="C182" s="24" t="s">
        <v>596</v>
      </c>
      <c r="D182" s="24">
        <v>37</v>
      </c>
    </row>
    <row r="183" spans="2:4">
      <c r="B183" s="27"/>
      <c r="C183" s="24" t="s">
        <v>597</v>
      </c>
      <c r="D183" s="24">
        <v>39.6</v>
      </c>
    </row>
    <row r="184" spans="2:4">
      <c r="B184" s="27"/>
      <c r="C184" s="24" t="s">
        <v>85</v>
      </c>
      <c r="D184" s="24">
        <v>4.8</v>
      </c>
    </row>
    <row r="185" spans="2:4">
      <c r="B185" s="27"/>
      <c r="C185" s="24" t="s">
        <v>598</v>
      </c>
      <c r="D185" s="24">
        <v>6.5</v>
      </c>
    </row>
    <row r="186" spans="2:4">
      <c r="B186" s="27"/>
      <c r="C186" s="24" t="s">
        <v>599</v>
      </c>
      <c r="D186" s="24">
        <v>6.3</v>
      </c>
    </row>
    <row r="187" spans="2:4">
      <c r="B187" s="27"/>
      <c r="C187" s="24" t="s">
        <v>600</v>
      </c>
      <c r="D187" s="24">
        <v>14.2</v>
      </c>
    </row>
    <row r="188" spans="2:4">
      <c r="B188" s="27"/>
      <c r="C188" s="24" t="s">
        <v>601</v>
      </c>
      <c r="D188" s="24">
        <v>2.9</v>
      </c>
    </row>
    <row r="189" spans="2:4">
      <c r="B189" s="27"/>
      <c r="C189" s="24" t="s">
        <v>602</v>
      </c>
      <c r="D189" s="24">
        <v>9.6999999999999993</v>
      </c>
    </row>
    <row r="190" spans="2:4">
      <c r="B190" s="27"/>
      <c r="C190" s="24" t="s">
        <v>603</v>
      </c>
      <c r="D190" s="24">
        <v>25.9</v>
      </c>
    </row>
    <row r="191" spans="2:4">
      <c r="B191" s="27"/>
      <c r="C191" s="24" t="s">
        <v>601</v>
      </c>
      <c r="D191" s="24">
        <v>2.8</v>
      </c>
    </row>
    <row r="192" spans="2:4">
      <c r="B192" s="27"/>
      <c r="C192" s="24" t="s">
        <v>601</v>
      </c>
      <c r="D192" s="24">
        <v>5.8</v>
      </c>
    </row>
    <row r="193" spans="2:4">
      <c r="B193" s="27"/>
      <c r="C193" s="24" t="s">
        <v>604</v>
      </c>
      <c r="D193" s="24">
        <v>9.5</v>
      </c>
    </row>
    <row r="194" spans="2:4">
      <c r="B194" s="27"/>
      <c r="C194" s="24" t="s">
        <v>605</v>
      </c>
      <c r="D194" s="24">
        <v>15.2</v>
      </c>
    </row>
    <row r="195" spans="2:4">
      <c r="B195" s="27"/>
      <c r="C195" s="24" t="s">
        <v>606</v>
      </c>
      <c r="D195" s="24">
        <v>10.8</v>
      </c>
    </row>
    <row r="196" spans="2:4">
      <c r="B196" s="27"/>
      <c r="C196" s="24" t="s">
        <v>607</v>
      </c>
      <c r="D196" s="24">
        <v>12.8</v>
      </c>
    </row>
    <row r="197" spans="2:4">
      <c r="B197" s="27"/>
      <c r="C197" s="24" t="s">
        <v>593</v>
      </c>
      <c r="D197" s="24">
        <v>38.799999999999997</v>
      </c>
    </row>
    <row r="198" spans="2:4">
      <c r="B198" s="27"/>
      <c r="C198" s="24" t="s">
        <v>592</v>
      </c>
      <c r="D198" s="24">
        <v>10.5</v>
      </c>
    </row>
    <row r="199" spans="2:4">
      <c r="B199" s="27"/>
      <c r="C199" s="24" t="s">
        <v>591</v>
      </c>
      <c r="D199" s="24">
        <v>8.9</v>
      </c>
    </row>
    <row r="200" spans="2:4">
      <c r="B200" s="27"/>
      <c r="C200" s="24" t="s">
        <v>583</v>
      </c>
      <c r="D200" s="24">
        <v>2.2999999999999998</v>
      </c>
    </row>
    <row r="201" spans="2:4">
      <c r="B201" s="27"/>
      <c r="C201" s="24" t="s">
        <v>608</v>
      </c>
      <c r="D201" s="24">
        <v>3.7</v>
      </c>
    </row>
    <row r="202" spans="2:4">
      <c r="B202" s="27"/>
      <c r="C202" s="24" t="s">
        <v>609</v>
      </c>
      <c r="D202" s="24">
        <v>6.1</v>
      </c>
    </row>
    <row r="203" spans="2:4">
      <c r="B203" s="27"/>
      <c r="C203" s="24" t="s">
        <v>610</v>
      </c>
      <c r="D203" s="24">
        <v>5.6</v>
      </c>
    </row>
    <row r="204" spans="2:4">
      <c r="B204" s="27"/>
      <c r="C204" s="24" t="s">
        <v>611</v>
      </c>
      <c r="D204" s="24">
        <v>10.8</v>
      </c>
    </row>
    <row r="205" spans="2:4">
      <c r="B205" s="27"/>
      <c r="C205" s="24" t="s">
        <v>612</v>
      </c>
      <c r="D205" s="24">
        <v>15.1</v>
      </c>
    </row>
    <row r="206" spans="2:4">
      <c r="B206" s="27"/>
      <c r="C206" s="24" t="s">
        <v>613</v>
      </c>
      <c r="D206" s="24">
        <v>21.7</v>
      </c>
    </row>
    <row r="207" spans="2:4">
      <c r="B207" s="27"/>
      <c r="C207" s="24" t="s">
        <v>35</v>
      </c>
      <c r="D207" s="24">
        <v>2.2999999999999998</v>
      </c>
    </row>
    <row r="208" spans="2:4">
      <c r="B208" s="27"/>
      <c r="C208" s="24" t="s">
        <v>584</v>
      </c>
      <c r="D208" s="24">
        <v>17.5</v>
      </c>
    </row>
    <row r="209" spans="2:4">
      <c r="B209" s="27"/>
      <c r="C209" s="24" t="s">
        <v>614</v>
      </c>
      <c r="D209" s="24">
        <v>9</v>
      </c>
    </row>
    <row r="210" spans="2:4">
      <c r="B210" s="27"/>
      <c r="C210" s="24" t="s">
        <v>615</v>
      </c>
      <c r="D210" s="24">
        <v>12.8</v>
      </c>
    </row>
    <row r="211" spans="2:4">
      <c r="B211" s="27"/>
      <c r="C211" s="24" t="s">
        <v>616</v>
      </c>
      <c r="D211" s="24">
        <v>8.9</v>
      </c>
    </row>
    <row r="212" spans="2:4">
      <c r="B212" s="27"/>
      <c r="C212" s="24" t="s">
        <v>617</v>
      </c>
      <c r="D212" s="24">
        <v>4.8</v>
      </c>
    </row>
    <row r="213" spans="2:4">
      <c r="B213" s="27"/>
      <c r="C213" s="24" t="s">
        <v>618</v>
      </c>
      <c r="D213" s="24">
        <v>5.6</v>
      </c>
    </row>
    <row r="214" spans="2:4">
      <c r="B214" s="27"/>
      <c r="C214" s="24" t="s">
        <v>486</v>
      </c>
      <c r="D214" s="24">
        <v>2.9</v>
      </c>
    </row>
    <row r="215" spans="2:4">
      <c r="B215" s="27"/>
      <c r="C215" s="24" t="s">
        <v>583</v>
      </c>
      <c r="D215" s="24">
        <v>2.6</v>
      </c>
    </row>
    <row r="216" spans="2:4">
      <c r="B216" s="27"/>
      <c r="C216" s="24" t="s">
        <v>584</v>
      </c>
      <c r="D216" s="24">
        <v>18.2</v>
      </c>
    </row>
    <row r="217" spans="2:4">
      <c r="B217" s="27"/>
      <c r="C217" s="24" t="s">
        <v>619</v>
      </c>
      <c r="D217" s="24">
        <v>11.8</v>
      </c>
    </row>
    <row r="218" spans="2:4">
      <c r="B218" s="27"/>
      <c r="C218" s="24" t="s">
        <v>619</v>
      </c>
      <c r="D218" s="24">
        <v>10.199999999999999</v>
      </c>
    </row>
    <row r="219" spans="2:4">
      <c r="B219" s="27"/>
      <c r="C219" s="24" t="s">
        <v>390</v>
      </c>
      <c r="D219" s="24">
        <v>10.5</v>
      </c>
    </row>
    <row r="220" spans="2:4">
      <c r="B220" s="27"/>
      <c r="C220" s="24" t="s">
        <v>620</v>
      </c>
      <c r="D220" s="24">
        <v>10</v>
      </c>
    </row>
    <row r="221" spans="2:4">
      <c r="B221" s="27"/>
      <c r="C221" s="24" t="s">
        <v>621</v>
      </c>
      <c r="D221" s="24">
        <v>10.7</v>
      </c>
    </row>
    <row r="222" spans="2:4">
      <c r="B222" s="27"/>
      <c r="C222" s="24" t="s">
        <v>390</v>
      </c>
      <c r="D222" s="24">
        <v>10.5</v>
      </c>
    </row>
    <row r="223" spans="2:4">
      <c r="B223" s="27"/>
      <c r="C223" s="24" t="s">
        <v>622</v>
      </c>
      <c r="D223" s="24">
        <v>21.8</v>
      </c>
    </row>
    <row r="224" spans="2:4">
      <c r="B224"/>
      <c r="C224" s="24" t="s">
        <v>516</v>
      </c>
      <c r="D224" s="24">
        <v>23.63</v>
      </c>
    </row>
    <row r="225" spans="1:1025">
      <c r="B225"/>
      <c r="C225" s="24" t="s">
        <v>516</v>
      </c>
      <c r="D225" s="24">
        <v>20.92</v>
      </c>
    </row>
    <row r="226" spans="1:1025">
      <c r="B226"/>
      <c r="C226"/>
      <c r="D226" s="27">
        <f>SUM(D161:D225)</f>
        <v>1078.3500000000001</v>
      </c>
    </row>
    <row r="227" spans="1:1025">
      <c r="B227"/>
      <c r="C227"/>
      <c r="D227"/>
    </row>
    <row r="228" spans="1:1025">
      <c r="B228"/>
      <c r="C228"/>
      <c r="D228"/>
    </row>
    <row r="229" spans="1:1025">
      <c r="B229"/>
      <c r="C229" s="22" t="s">
        <v>1329</v>
      </c>
      <c r="D229" s="192"/>
    </row>
    <row r="230" spans="1:1025" s="53" customFormat="1">
      <c r="A230" s="1"/>
      <c r="B230" s="33">
        <v>101</v>
      </c>
      <c r="C230" s="34" t="s">
        <v>1286</v>
      </c>
      <c r="D230" s="34">
        <v>9.8000000000000007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  <c r="AMK230" s="1"/>
    </row>
    <row r="231" spans="1:1025" s="53" customFormat="1">
      <c r="A231" s="1"/>
      <c r="B231" s="33">
        <v>102</v>
      </c>
      <c r="C231" s="34" t="s">
        <v>584</v>
      </c>
      <c r="D231" s="34">
        <v>102.1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  <c r="AMJ231" s="1"/>
      <c r="AMK231" s="1"/>
    </row>
    <row r="232" spans="1:1025" s="53" customFormat="1">
      <c r="A232" s="1"/>
      <c r="B232" s="33">
        <v>103</v>
      </c>
      <c r="C232" s="34" t="s">
        <v>134</v>
      </c>
      <c r="D232" s="34">
        <v>10.76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  <c r="AMJ232" s="1"/>
      <c r="AMK232" s="1"/>
    </row>
    <row r="233" spans="1:1025" s="53" customFormat="1">
      <c r="A233" s="1"/>
      <c r="B233" s="33">
        <v>104</v>
      </c>
      <c r="C233" s="34" t="s">
        <v>32</v>
      </c>
      <c r="D233" s="34">
        <v>3.53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  <c r="AMJ233" s="1"/>
      <c r="AMK233" s="1"/>
    </row>
    <row r="234" spans="1:1025" s="53" customFormat="1">
      <c r="A234" s="1"/>
      <c r="B234" s="33">
        <v>105</v>
      </c>
      <c r="C234" s="34" t="s">
        <v>1287</v>
      </c>
      <c r="D234" s="34">
        <v>12.58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  <c r="AMJ234" s="1"/>
      <c r="AMK234" s="1"/>
    </row>
    <row r="235" spans="1:1025" s="53" customFormat="1">
      <c r="A235" s="1"/>
      <c r="B235" s="33" t="s">
        <v>1285</v>
      </c>
      <c r="C235" s="34" t="s">
        <v>39</v>
      </c>
      <c r="D235" s="34">
        <v>5.25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  <c r="AMJ235" s="1"/>
      <c r="AMK235" s="1"/>
    </row>
    <row r="236" spans="1:1025">
      <c r="B236" s="23">
        <v>106</v>
      </c>
      <c r="C236" s="24" t="s">
        <v>123</v>
      </c>
      <c r="D236" s="24">
        <v>20.57</v>
      </c>
    </row>
    <row r="237" spans="1:1025">
      <c r="B237" s="23">
        <v>107</v>
      </c>
      <c r="C237" s="24" t="s">
        <v>123</v>
      </c>
      <c r="D237" s="24">
        <v>20.45</v>
      </c>
    </row>
    <row r="238" spans="1:1025">
      <c r="B238" s="23">
        <v>108</v>
      </c>
      <c r="C238" s="24" t="s">
        <v>1288</v>
      </c>
      <c r="D238" s="24">
        <v>26.62</v>
      </c>
    </row>
    <row r="239" spans="1:1025">
      <c r="B239" s="23">
        <v>109</v>
      </c>
      <c r="C239" s="24" t="s">
        <v>1289</v>
      </c>
      <c r="D239" s="24">
        <v>27.01</v>
      </c>
    </row>
    <row r="240" spans="1:1025">
      <c r="B240" s="23">
        <v>110</v>
      </c>
      <c r="C240" s="24" t="s">
        <v>1290</v>
      </c>
      <c r="D240" s="24">
        <v>7.17</v>
      </c>
    </row>
    <row r="241" spans="2:4">
      <c r="B241" s="23">
        <v>111</v>
      </c>
      <c r="C241" s="24" t="s">
        <v>28</v>
      </c>
      <c r="D241" s="24">
        <v>17.940000000000001</v>
      </c>
    </row>
    <row r="242" spans="2:4">
      <c r="B242" s="23">
        <v>112</v>
      </c>
      <c r="C242" s="24" t="s">
        <v>29</v>
      </c>
      <c r="D242" s="24">
        <v>9.07</v>
      </c>
    </row>
    <row r="243" spans="2:4">
      <c r="B243" s="23">
        <v>113</v>
      </c>
      <c r="C243" s="24" t="s">
        <v>1291</v>
      </c>
      <c r="D243" s="24">
        <v>13.45</v>
      </c>
    </row>
    <row r="244" spans="2:4">
      <c r="B244" s="23">
        <v>114</v>
      </c>
      <c r="C244" s="24" t="s">
        <v>123</v>
      </c>
      <c r="D244" s="24">
        <v>19.8</v>
      </c>
    </row>
    <row r="245" spans="2:4">
      <c r="B245" s="23">
        <v>115</v>
      </c>
      <c r="C245" s="24" t="s">
        <v>79</v>
      </c>
      <c r="D245" s="24">
        <v>2.95</v>
      </c>
    </row>
    <row r="246" spans="2:4">
      <c r="B246" s="23" t="s">
        <v>1292</v>
      </c>
      <c r="C246" s="24" t="s">
        <v>1293</v>
      </c>
      <c r="D246" s="24">
        <v>13.73</v>
      </c>
    </row>
    <row r="247" spans="2:4">
      <c r="B247" s="23" t="s">
        <v>1294</v>
      </c>
      <c r="C247" s="24" t="s">
        <v>39</v>
      </c>
      <c r="D247" s="24">
        <v>2.97</v>
      </c>
    </row>
    <row r="248" spans="2:4">
      <c r="B248" s="23">
        <v>116</v>
      </c>
      <c r="C248" s="24" t="s">
        <v>1295</v>
      </c>
      <c r="D248" s="24">
        <v>3.76</v>
      </c>
    </row>
    <row r="249" spans="2:4">
      <c r="B249" s="23">
        <v>117</v>
      </c>
      <c r="C249" s="24" t="s">
        <v>61</v>
      </c>
      <c r="D249" s="24">
        <v>7.48</v>
      </c>
    </row>
    <row r="250" spans="2:4">
      <c r="B250" s="23">
        <v>118</v>
      </c>
      <c r="C250" s="24" t="s">
        <v>61</v>
      </c>
      <c r="D250" s="24">
        <v>5.03</v>
      </c>
    </row>
    <row r="251" spans="2:4">
      <c r="B251" s="23">
        <v>119</v>
      </c>
      <c r="C251" s="24" t="s">
        <v>1296</v>
      </c>
      <c r="D251" s="24">
        <v>8.17</v>
      </c>
    </row>
    <row r="252" spans="2:4">
      <c r="B252" s="23">
        <v>120</v>
      </c>
      <c r="C252" s="24" t="s">
        <v>1297</v>
      </c>
      <c r="D252" s="24">
        <v>8.61</v>
      </c>
    </row>
    <row r="253" spans="2:4">
      <c r="B253" s="23">
        <v>123</v>
      </c>
      <c r="C253" s="24" t="s">
        <v>79</v>
      </c>
      <c r="D253" s="24">
        <v>6.02</v>
      </c>
    </row>
    <row r="254" spans="2:4">
      <c r="B254" s="23">
        <v>124</v>
      </c>
      <c r="C254" s="24" t="s">
        <v>584</v>
      </c>
      <c r="D254" s="24">
        <v>11</v>
      </c>
    </row>
    <row r="255" spans="2:4">
      <c r="B255" s="23">
        <v>125</v>
      </c>
      <c r="C255" s="24" t="s">
        <v>29</v>
      </c>
      <c r="D255" s="24">
        <v>15.76</v>
      </c>
    </row>
    <row r="256" spans="2:4">
      <c r="B256" s="23" t="s">
        <v>1298</v>
      </c>
      <c r="C256" s="24" t="s">
        <v>1305</v>
      </c>
      <c r="D256" s="24">
        <v>9.2200000000000006</v>
      </c>
    </row>
    <row r="257" spans="2:4">
      <c r="B257" s="23">
        <v>126</v>
      </c>
      <c r="C257" s="24" t="s">
        <v>1299</v>
      </c>
      <c r="D257" s="24">
        <v>5.94</v>
      </c>
    </row>
    <row r="258" spans="2:4">
      <c r="B258" s="23">
        <v>127</v>
      </c>
      <c r="C258" s="24" t="s">
        <v>1300</v>
      </c>
      <c r="D258" s="24">
        <v>10.119999999999999</v>
      </c>
    </row>
    <row r="259" spans="2:4">
      <c r="B259" s="23">
        <v>128</v>
      </c>
      <c r="C259" s="24" t="s">
        <v>1301</v>
      </c>
      <c r="D259" s="24">
        <v>8.74</v>
      </c>
    </row>
    <row r="260" spans="2:4">
      <c r="B260" s="23">
        <v>129</v>
      </c>
      <c r="C260" s="24" t="s">
        <v>1302</v>
      </c>
      <c r="D260" s="24">
        <v>8.52</v>
      </c>
    </row>
    <row r="261" spans="2:4">
      <c r="B261" s="23">
        <v>130</v>
      </c>
      <c r="C261" s="24" t="s">
        <v>104</v>
      </c>
      <c r="D261" s="24">
        <v>3.72</v>
      </c>
    </row>
    <row r="262" spans="2:4">
      <c r="B262" s="23">
        <v>131</v>
      </c>
      <c r="C262" s="24" t="s">
        <v>79</v>
      </c>
      <c r="D262" s="24">
        <v>2.16</v>
      </c>
    </row>
    <row r="263" spans="2:4">
      <c r="B263" s="23">
        <v>132</v>
      </c>
      <c r="C263" s="24" t="s">
        <v>1303</v>
      </c>
      <c r="D263" s="24">
        <v>4.37</v>
      </c>
    </row>
    <row r="264" spans="2:4">
      <c r="B264" s="23">
        <v>133</v>
      </c>
      <c r="C264" s="24" t="s">
        <v>525</v>
      </c>
      <c r="D264" s="24">
        <v>5.01</v>
      </c>
    </row>
    <row r="265" spans="2:4">
      <c r="B265" s="23">
        <v>134</v>
      </c>
      <c r="C265" s="24" t="s">
        <v>104</v>
      </c>
      <c r="D265" s="24">
        <v>10.17</v>
      </c>
    </row>
    <row r="266" spans="2:4">
      <c r="B266" s="23">
        <v>135</v>
      </c>
      <c r="C266" s="24" t="s">
        <v>1304</v>
      </c>
      <c r="D266" s="24">
        <v>12.18</v>
      </c>
    </row>
    <row r="267" spans="2:4">
      <c r="B267" s="25">
        <v>136</v>
      </c>
      <c r="C267" s="26" t="s">
        <v>1282</v>
      </c>
      <c r="D267" s="26">
        <v>24.43</v>
      </c>
    </row>
    <row r="268" spans="2:4">
      <c r="B268" s="25">
        <v>137</v>
      </c>
      <c r="C268" s="26" t="s">
        <v>1282</v>
      </c>
      <c r="D268" s="26">
        <v>7.64</v>
      </c>
    </row>
    <row r="269" spans="2:4">
      <c r="B269" s="25">
        <v>138</v>
      </c>
      <c r="C269" s="26" t="s">
        <v>1306</v>
      </c>
      <c r="D269" s="26">
        <v>3.55</v>
      </c>
    </row>
    <row r="270" spans="2:4">
      <c r="B270" s="25" t="s">
        <v>1315</v>
      </c>
      <c r="C270" s="26" t="s">
        <v>1307</v>
      </c>
      <c r="D270" s="26">
        <v>7.4</v>
      </c>
    </row>
    <row r="271" spans="2:4">
      <c r="B271" s="25" t="s">
        <v>1308</v>
      </c>
      <c r="C271" s="26" t="s">
        <v>1309</v>
      </c>
      <c r="D271" s="26">
        <v>3.53</v>
      </c>
    </row>
    <row r="272" spans="2:4">
      <c r="B272" s="25">
        <v>139</v>
      </c>
      <c r="C272" s="26" t="s">
        <v>1310</v>
      </c>
      <c r="D272" s="26">
        <v>3.34</v>
      </c>
    </row>
    <row r="273" spans="1:1025">
      <c r="B273" s="25">
        <v>140</v>
      </c>
      <c r="C273" s="26" t="s">
        <v>1314</v>
      </c>
      <c r="D273" s="26">
        <v>3.55</v>
      </c>
    </row>
    <row r="274" spans="1:1025">
      <c r="B274" s="25" t="s">
        <v>1312</v>
      </c>
      <c r="C274" s="26" t="s">
        <v>1307</v>
      </c>
      <c r="D274" s="26">
        <v>7.4</v>
      </c>
    </row>
    <row r="275" spans="1:1025">
      <c r="B275" s="25" t="s">
        <v>1313</v>
      </c>
      <c r="C275" s="26" t="s">
        <v>1311</v>
      </c>
      <c r="D275" s="26">
        <v>3.55</v>
      </c>
    </row>
    <row r="276" spans="1:1025">
      <c r="B276" s="25">
        <v>141</v>
      </c>
      <c r="C276" s="26" t="s">
        <v>1282</v>
      </c>
      <c r="D276" s="26">
        <v>29.77</v>
      </c>
    </row>
    <row r="277" spans="1:1025" s="53" customFormat="1">
      <c r="A277" s="1"/>
      <c r="B277" s="25">
        <v>142</v>
      </c>
      <c r="C277" s="26" t="s">
        <v>1284</v>
      </c>
      <c r="D277" s="26">
        <v>4.17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  <c r="AMI277" s="1"/>
      <c r="AMJ277" s="1"/>
      <c r="AMK277" s="1"/>
    </row>
    <row r="278" spans="1:1025" s="53" customFormat="1">
      <c r="A278" s="1"/>
      <c r="B278" s="25" t="s">
        <v>885</v>
      </c>
      <c r="C278" s="26" t="s">
        <v>1068</v>
      </c>
      <c r="D278" s="26">
        <v>11.45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  <c r="AMK278" s="1"/>
    </row>
    <row r="279" spans="1:1025" s="53" customFormat="1">
      <c r="A279" s="1"/>
      <c r="B279" s="25" t="s">
        <v>1278</v>
      </c>
      <c r="C279" s="26" t="s">
        <v>591</v>
      </c>
      <c r="D279" s="26">
        <v>7.55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  <c r="AMI279" s="1"/>
      <c r="AMJ279" s="1"/>
      <c r="AMK279" s="1"/>
    </row>
    <row r="280" spans="1:1025" s="53" customFormat="1">
      <c r="A280" s="1"/>
      <c r="B280" s="25">
        <v>144</v>
      </c>
      <c r="C280" s="26" t="s">
        <v>1069</v>
      </c>
      <c r="D280" s="26">
        <v>37.89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  <c r="AMI280" s="1"/>
      <c r="AMJ280" s="1"/>
      <c r="AMK280" s="1"/>
    </row>
    <row r="281" spans="1:1025" s="53" customFormat="1">
      <c r="A281" s="1"/>
      <c r="B281" s="25" t="s">
        <v>1279</v>
      </c>
      <c r="C281" s="26" t="s">
        <v>1070</v>
      </c>
      <c r="D281" s="26">
        <v>8.26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  <c r="AMI281" s="1"/>
      <c r="AMJ281" s="1"/>
      <c r="AMK281" s="1"/>
    </row>
    <row r="282" spans="1:1025" s="53" customFormat="1">
      <c r="A282" s="1"/>
      <c r="B282" s="25" t="s">
        <v>1280</v>
      </c>
      <c r="C282" s="26" t="s">
        <v>1071</v>
      </c>
      <c r="D282" s="26">
        <v>9.44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  <c r="AMJ282" s="1"/>
      <c r="AMK282" s="1"/>
    </row>
    <row r="283" spans="1:1025" s="53" customFormat="1">
      <c r="A283" s="1"/>
      <c r="B283" s="25">
        <v>146</v>
      </c>
      <c r="C283" s="26" t="s">
        <v>1281</v>
      </c>
      <c r="D283" s="26">
        <v>8.11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  <c r="AMI283" s="1"/>
      <c r="AMJ283" s="1"/>
      <c r="AMK283" s="1"/>
    </row>
    <row r="284" spans="1:1025" s="53" customFormat="1">
      <c r="A284" s="1"/>
      <c r="B284" s="25">
        <v>147</v>
      </c>
      <c r="C284" s="26" t="s">
        <v>584</v>
      </c>
      <c r="D284" s="26">
        <v>28.88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  <c r="AMI284" s="1"/>
      <c r="AMJ284" s="1"/>
      <c r="AMK284" s="1"/>
    </row>
    <row r="285" spans="1:1025" s="53" customFormat="1">
      <c r="A285" s="1"/>
      <c r="B285" s="25">
        <v>148</v>
      </c>
      <c r="C285" s="26" t="s">
        <v>1282</v>
      </c>
      <c r="D285" s="26">
        <v>4.4000000000000004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  <c r="AMI285" s="1"/>
      <c r="AMJ285" s="1"/>
      <c r="AMK285" s="1"/>
    </row>
    <row r="286" spans="1:1025" s="53" customFormat="1">
      <c r="A286" s="1"/>
      <c r="B286" s="25">
        <v>149</v>
      </c>
      <c r="C286" s="26" t="s">
        <v>1283</v>
      </c>
      <c r="D286" s="26">
        <v>11.75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  <c r="AMI286" s="1"/>
      <c r="AMJ286" s="1"/>
      <c r="AMK286" s="1"/>
    </row>
    <row r="287" spans="1:1025" s="53" customFormat="1">
      <c r="A287" s="1"/>
      <c r="B287" s="190">
        <v>150</v>
      </c>
      <c r="C287" s="191" t="s">
        <v>1316</v>
      </c>
      <c r="D287" s="191">
        <v>42.85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  <c r="AMI287" s="1"/>
      <c r="AMJ287" s="1"/>
      <c r="AMK287" s="1"/>
    </row>
    <row r="288" spans="1:1025" s="53" customFormat="1">
      <c r="A288" s="1"/>
      <c r="B288" s="190" t="s">
        <v>1317</v>
      </c>
      <c r="C288" s="191" t="s">
        <v>39</v>
      </c>
      <c r="D288" s="191">
        <v>6.58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  <c r="AMK288" s="1"/>
    </row>
    <row r="289" spans="1:1025" s="53" customFormat="1">
      <c r="A289" s="1"/>
      <c r="B289" s="190">
        <v>151</v>
      </c>
      <c r="C289" s="191" t="s">
        <v>1318</v>
      </c>
      <c r="D289" s="191">
        <v>9.9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  <c r="AMJ289" s="1"/>
      <c r="AMK289" s="1"/>
    </row>
    <row r="290" spans="1:1025" s="53" customFormat="1">
      <c r="A290" s="1"/>
      <c r="B290" s="190">
        <v>152</v>
      </c>
      <c r="C290" s="191" t="s">
        <v>1319</v>
      </c>
      <c r="D290" s="191">
        <v>11.19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  <c r="AMI290" s="1"/>
      <c r="AMJ290" s="1"/>
      <c r="AMK290" s="1"/>
    </row>
    <row r="291" spans="1:1025" s="53" customFormat="1">
      <c r="A291" s="1"/>
      <c r="B291" s="190">
        <v>153</v>
      </c>
      <c r="C291" s="191" t="s">
        <v>1316</v>
      </c>
      <c r="D291" s="191">
        <v>22.59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  <c r="AMI291" s="1"/>
      <c r="AMJ291" s="1"/>
      <c r="AMK291" s="1"/>
    </row>
    <row r="292" spans="1:1025" s="53" customFormat="1">
      <c r="A292" s="1"/>
      <c r="B292" s="190">
        <v>154</v>
      </c>
      <c r="C292" s="191" t="s">
        <v>32</v>
      </c>
      <c r="D292" s="191">
        <v>8.35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  <c r="AMI292" s="1"/>
      <c r="AMJ292" s="1"/>
      <c r="AMK292" s="1"/>
    </row>
    <row r="293" spans="1:1025" s="53" customFormat="1">
      <c r="A293" s="1"/>
      <c r="B293" s="190">
        <v>155</v>
      </c>
      <c r="C293" s="191" t="s">
        <v>1320</v>
      </c>
      <c r="D293" s="191">
        <v>1.56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  <c r="AMI293" s="1"/>
      <c r="AMJ293" s="1"/>
      <c r="AMK293" s="1"/>
    </row>
    <row r="294" spans="1:1025" s="53" customFormat="1">
      <c r="A294" s="1"/>
      <c r="B294" s="190">
        <v>156</v>
      </c>
      <c r="C294" s="191" t="s">
        <v>102</v>
      </c>
      <c r="D294" s="191">
        <v>5.53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  <c r="AMI294" s="1"/>
      <c r="AMJ294" s="1"/>
      <c r="AMK294" s="1"/>
    </row>
    <row r="295" spans="1:1025" s="53" customFormat="1">
      <c r="A295" s="1"/>
      <c r="B295" s="190" t="s">
        <v>1321</v>
      </c>
      <c r="C295" s="191" t="s">
        <v>1296</v>
      </c>
      <c r="D295" s="191">
        <v>6.02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  <c r="ABZ295" s="1"/>
      <c r="ACA295" s="1"/>
      <c r="ACB295" s="1"/>
      <c r="ACC295" s="1"/>
      <c r="ACD295" s="1"/>
      <c r="ACE295" s="1"/>
      <c r="ACF295" s="1"/>
      <c r="ACG295" s="1"/>
      <c r="ACH295" s="1"/>
      <c r="ACI295" s="1"/>
      <c r="ACJ295" s="1"/>
      <c r="ACK295" s="1"/>
      <c r="ACL295" s="1"/>
      <c r="ACM295" s="1"/>
      <c r="ACN295" s="1"/>
      <c r="ACO295" s="1"/>
      <c r="ACP295" s="1"/>
      <c r="ACQ295" s="1"/>
      <c r="ACR295" s="1"/>
      <c r="ACS295" s="1"/>
      <c r="ACT295" s="1"/>
      <c r="ACU295" s="1"/>
      <c r="ACV295" s="1"/>
      <c r="ACW295" s="1"/>
      <c r="ACX295" s="1"/>
      <c r="ACY295" s="1"/>
      <c r="ACZ295" s="1"/>
      <c r="ADA295" s="1"/>
      <c r="ADB295" s="1"/>
      <c r="ADC295" s="1"/>
      <c r="ADD295" s="1"/>
      <c r="ADE295" s="1"/>
      <c r="ADF295" s="1"/>
      <c r="ADG295" s="1"/>
      <c r="ADH295" s="1"/>
      <c r="ADI295" s="1"/>
      <c r="ADJ295" s="1"/>
      <c r="ADK295" s="1"/>
      <c r="ADL295" s="1"/>
      <c r="ADM295" s="1"/>
      <c r="ADN295" s="1"/>
      <c r="ADO295" s="1"/>
      <c r="ADP295" s="1"/>
      <c r="ADQ295" s="1"/>
      <c r="ADR295" s="1"/>
      <c r="ADS295" s="1"/>
      <c r="ADT295" s="1"/>
      <c r="ADU295" s="1"/>
      <c r="ADV295" s="1"/>
      <c r="ADW295" s="1"/>
      <c r="ADX295" s="1"/>
      <c r="ADY295" s="1"/>
      <c r="ADZ295" s="1"/>
      <c r="AEA295" s="1"/>
      <c r="AEB295" s="1"/>
      <c r="AEC295" s="1"/>
      <c r="AED295" s="1"/>
      <c r="AEE295" s="1"/>
      <c r="AEF295" s="1"/>
      <c r="AEG295" s="1"/>
      <c r="AEH295" s="1"/>
      <c r="AEI295" s="1"/>
      <c r="AEJ295" s="1"/>
      <c r="AEK295" s="1"/>
      <c r="AEL295" s="1"/>
      <c r="AEM295" s="1"/>
      <c r="AEN295" s="1"/>
      <c r="AEO295" s="1"/>
      <c r="AEP295" s="1"/>
      <c r="AEQ295" s="1"/>
      <c r="AER295" s="1"/>
      <c r="AES295" s="1"/>
      <c r="AET295" s="1"/>
      <c r="AEU295" s="1"/>
      <c r="AEV295" s="1"/>
      <c r="AEW295" s="1"/>
      <c r="AEX295" s="1"/>
      <c r="AEY295" s="1"/>
      <c r="AEZ295" s="1"/>
      <c r="AFA295" s="1"/>
      <c r="AFB295" s="1"/>
      <c r="AFC295" s="1"/>
      <c r="AFD295" s="1"/>
      <c r="AFE295" s="1"/>
      <c r="AFF295" s="1"/>
      <c r="AFG295" s="1"/>
      <c r="AFH295" s="1"/>
      <c r="AFI295" s="1"/>
      <c r="AFJ295" s="1"/>
      <c r="AFK295" s="1"/>
      <c r="AFL295" s="1"/>
      <c r="AFM295" s="1"/>
      <c r="AFN295" s="1"/>
      <c r="AFO295" s="1"/>
      <c r="AFP295" s="1"/>
      <c r="AFQ295" s="1"/>
      <c r="AFR295" s="1"/>
      <c r="AFS295" s="1"/>
      <c r="AFT295" s="1"/>
      <c r="AFU295" s="1"/>
      <c r="AFV295" s="1"/>
      <c r="AFW295" s="1"/>
      <c r="AFX295" s="1"/>
      <c r="AFY295" s="1"/>
      <c r="AFZ295" s="1"/>
      <c r="AGA295" s="1"/>
      <c r="AGB295" s="1"/>
      <c r="AGC295" s="1"/>
      <c r="AGD295" s="1"/>
      <c r="AGE295" s="1"/>
      <c r="AGF295" s="1"/>
      <c r="AGG295" s="1"/>
      <c r="AGH295" s="1"/>
      <c r="AGI295" s="1"/>
      <c r="AGJ295" s="1"/>
      <c r="AGK295" s="1"/>
      <c r="AGL295" s="1"/>
      <c r="AGM295" s="1"/>
      <c r="AGN295" s="1"/>
      <c r="AGO295" s="1"/>
      <c r="AGP295" s="1"/>
      <c r="AGQ295" s="1"/>
      <c r="AGR295" s="1"/>
      <c r="AGS295" s="1"/>
      <c r="AGT295" s="1"/>
      <c r="AGU295" s="1"/>
      <c r="AGV295" s="1"/>
      <c r="AGW295" s="1"/>
      <c r="AGX295" s="1"/>
      <c r="AGY295" s="1"/>
      <c r="AGZ295" s="1"/>
      <c r="AHA295" s="1"/>
      <c r="AHB295" s="1"/>
      <c r="AHC295" s="1"/>
      <c r="AHD295" s="1"/>
      <c r="AHE295" s="1"/>
      <c r="AHF295" s="1"/>
      <c r="AHG295" s="1"/>
      <c r="AHH295" s="1"/>
      <c r="AHI295" s="1"/>
      <c r="AHJ295" s="1"/>
      <c r="AHK295" s="1"/>
      <c r="AHL295" s="1"/>
      <c r="AHM295" s="1"/>
      <c r="AHN295" s="1"/>
      <c r="AHO295" s="1"/>
      <c r="AHP295" s="1"/>
      <c r="AHQ295" s="1"/>
      <c r="AHR295" s="1"/>
      <c r="AHS295" s="1"/>
      <c r="AHT295" s="1"/>
      <c r="AHU295" s="1"/>
      <c r="AHV295" s="1"/>
      <c r="AHW295" s="1"/>
      <c r="AHX295" s="1"/>
      <c r="AHY295" s="1"/>
      <c r="AHZ295" s="1"/>
      <c r="AIA295" s="1"/>
      <c r="AIB295" s="1"/>
      <c r="AIC295" s="1"/>
      <c r="AID295" s="1"/>
      <c r="AIE295" s="1"/>
      <c r="AIF295" s="1"/>
      <c r="AIG295" s="1"/>
      <c r="AIH295" s="1"/>
      <c r="AII295" s="1"/>
      <c r="AIJ295" s="1"/>
      <c r="AIK295" s="1"/>
      <c r="AIL295" s="1"/>
      <c r="AIM295" s="1"/>
      <c r="AIN295" s="1"/>
      <c r="AIO295" s="1"/>
      <c r="AIP295" s="1"/>
      <c r="AIQ295" s="1"/>
      <c r="AIR295" s="1"/>
      <c r="AIS295" s="1"/>
      <c r="AIT295" s="1"/>
      <c r="AIU295" s="1"/>
      <c r="AIV295" s="1"/>
      <c r="AIW295" s="1"/>
      <c r="AIX295" s="1"/>
      <c r="AIY295" s="1"/>
      <c r="AIZ295" s="1"/>
      <c r="AJA295" s="1"/>
      <c r="AJB295" s="1"/>
      <c r="AJC295" s="1"/>
      <c r="AJD295" s="1"/>
      <c r="AJE295" s="1"/>
      <c r="AJF295" s="1"/>
      <c r="AJG295" s="1"/>
      <c r="AJH295" s="1"/>
      <c r="AJI295" s="1"/>
      <c r="AJJ295" s="1"/>
      <c r="AJK295" s="1"/>
      <c r="AJL295" s="1"/>
      <c r="AJM295" s="1"/>
      <c r="AJN295" s="1"/>
      <c r="AJO295" s="1"/>
      <c r="AJP295" s="1"/>
      <c r="AJQ295" s="1"/>
      <c r="AJR295" s="1"/>
      <c r="AJS295" s="1"/>
      <c r="AJT295" s="1"/>
      <c r="AJU295" s="1"/>
      <c r="AJV295" s="1"/>
      <c r="AJW295" s="1"/>
      <c r="AJX295" s="1"/>
      <c r="AJY295" s="1"/>
      <c r="AJZ295" s="1"/>
      <c r="AKA295" s="1"/>
      <c r="AKB295" s="1"/>
      <c r="AKC295" s="1"/>
      <c r="AKD295" s="1"/>
      <c r="AKE295" s="1"/>
      <c r="AKF295" s="1"/>
      <c r="AKG295" s="1"/>
      <c r="AKH295" s="1"/>
      <c r="AKI295" s="1"/>
      <c r="AKJ295" s="1"/>
      <c r="AKK295" s="1"/>
      <c r="AKL295" s="1"/>
      <c r="AKM295" s="1"/>
      <c r="AKN295" s="1"/>
      <c r="AKO295" s="1"/>
      <c r="AKP295" s="1"/>
      <c r="AKQ295" s="1"/>
      <c r="AKR295" s="1"/>
      <c r="AKS295" s="1"/>
      <c r="AKT295" s="1"/>
      <c r="AKU295" s="1"/>
      <c r="AKV295" s="1"/>
      <c r="AKW295" s="1"/>
      <c r="AKX295" s="1"/>
      <c r="AKY295" s="1"/>
      <c r="AKZ295" s="1"/>
      <c r="ALA295" s="1"/>
      <c r="ALB295" s="1"/>
      <c r="ALC295" s="1"/>
      <c r="ALD295" s="1"/>
      <c r="ALE295" s="1"/>
      <c r="ALF295" s="1"/>
      <c r="ALG295" s="1"/>
      <c r="ALH295" s="1"/>
      <c r="ALI295" s="1"/>
      <c r="ALJ295" s="1"/>
      <c r="ALK295" s="1"/>
      <c r="ALL295" s="1"/>
      <c r="ALM295" s="1"/>
      <c r="ALN295" s="1"/>
      <c r="ALO295" s="1"/>
      <c r="ALP295" s="1"/>
      <c r="ALQ295" s="1"/>
      <c r="ALR295" s="1"/>
      <c r="ALS295" s="1"/>
      <c r="ALT295" s="1"/>
      <c r="ALU295" s="1"/>
      <c r="ALV295" s="1"/>
      <c r="ALW295" s="1"/>
      <c r="ALX295" s="1"/>
      <c r="ALY295" s="1"/>
      <c r="ALZ295" s="1"/>
      <c r="AMA295" s="1"/>
      <c r="AMB295" s="1"/>
      <c r="AMC295" s="1"/>
      <c r="AMD295" s="1"/>
      <c r="AME295" s="1"/>
      <c r="AMF295" s="1"/>
      <c r="AMG295" s="1"/>
      <c r="AMH295" s="1"/>
      <c r="AMI295" s="1"/>
      <c r="AMJ295" s="1"/>
      <c r="AMK295" s="1"/>
    </row>
    <row r="296" spans="1:1025" s="53" customFormat="1">
      <c r="A296" s="1"/>
      <c r="B296" s="190">
        <v>157</v>
      </c>
      <c r="C296" s="191" t="s">
        <v>1322</v>
      </c>
      <c r="D296" s="191">
        <v>11.21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  <c r="ABZ296" s="1"/>
      <c r="ACA296" s="1"/>
      <c r="ACB296" s="1"/>
      <c r="ACC296" s="1"/>
      <c r="ACD296" s="1"/>
      <c r="ACE296" s="1"/>
      <c r="ACF296" s="1"/>
      <c r="ACG296" s="1"/>
      <c r="ACH296" s="1"/>
      <c r="ACI296" s="1"/>
      <c r="ACJ296" s="1"/>
      <c r="ACK296" s="1"/>
      <c r="ACL296" s="1"/>
      <c r="ACM296" s="1"/>
      <c r="ACN296" s="1"/>
      <c r="ACO296" s="1"/>
      <c r="ACP296" s="1"/>
      <c r="ACQ296" s="1"/>
      <c r="ACR296" s="1"/>
      <c r="ACS296" s="1"/>
      <c r="ACT296" s="1"/>
      <c r="ACU296" s="1"/>
      <c r="ACV296" s="1"/>
      <c r="ACW296" s="1"/>
      <c r="ACX296" s="1"/>
      <c r="ACY296" s="1"/>
      <c r="ACZ296" s="1"/>
      <c r="ADA296" s="1"/>
      <c r="ADB296" s="1"/>
      <c r="ADC296" s="1"/>
      <c r="ADD296" s="1"/>
      <c r="ADE296" s="1"/>
      <c r="ADF296" s="1"/>
      <c r="ADG296" s="1"/>
      <c r="ADH296" s="1"/>
      <c r="ADI296" s="1"/>
      <c r="ADJ296" s="1"/>
      <c r="ADK296" s="1"/>
      <c r="ADL296" s="1"/>
      <c r="ADM296" s="1"/>
      <c r="ADN296" s="1"/>
      <c r="ADO296" s="1"/>
      <c r="ADP296" s="1"/>
      <c r="ADQ296" s="1"/>
      <c r="ADR296" s="1"/>
      <c r="ADS296" s="1"/>
      <c r="ADT296" s="1"/>
      <c r="ADU296" s="1"/>
      <c r="ADV296" s="1"/>
      <c r="ADW296" s="1"/>
      <c r="ADX296" s="1"/>
      <c r="ADY296" s="1"/>
      <c r="ADZ296" s="1"/>
      <c r="AEA296" s="1"/>
      <c r="AEB296" s="1"/>
      <c r="AEC296" s="1"/>
      <c r="AED296" s="1"/>
      <c r="AEE296" s="1"/>
      <c r="AEF296" s="1"/>
      <c r="AEG296" s="1"/>
      <c r="AEH296" s="1"/>
      <c r="AEI296" s="1"/>
      <c r="AEJ296" s="1"/>
      <c r="AEK296" s="1"/>
      <c r="AEL296" s="1"/>
      <c r="AEM296" s="1"/>
      <c r="AEN296" s="1"/>
      <c r="AEO296" s="1"/>
      <c r="AEP296" s="1"/>
      <c r="AEQ296" s="1"/>
      <c r="AER296" s="1"/>
      <c r="AES296" s="1"/>
      <c r="AET296" s="1"/>
      <c r="AEU296" s="1"/>
      <c r="AEV296" s="1"/>
      <c r="AEW296" s="1"/>
      <c r="AEX296" s="1"/>
      <c r="AEY296" s="1"/>
      <c r="AEZ296" s="1"/>
      <c r="AFA296" s="1"/>
      <c r="AFB296" s="1"/>
      <c r="AFC296" s="1"/>
      <c r="AFD296" s="1"/>
      <c r="AFE296" s="1"/>
      <c r="AFF296" s="1"/>
      <c r="AFG296" s="1"/>
      <c r="AFH296" s="1"/>
      <c r="AFI296" s="1"/>
      <c r="AFJ296" s="1"/>
      <c r="AFK296" s="1"/>
      <c r="AFL296" s="1"/>
      <c r="AFM296" s="1"/>
      <c r="AFN296" s="1"/>
      <c r="AFO296" s="1"/>
      <c r="AFP296" s="1"/>
      <c r="AFQ296" s="1"/>
      <c r="AFR296" s="1"/>
      <c r="AFS296" s="1"/>
      <c r="AFT296" s="1"/>
      <c r="AFU296" s="1"/>
      <c r="AFV296" s="1"/>
      <c r="AFW296" s="1"/>
      <c r="AFX296" s="1"/>
      <c r="AFY296" s="1"/>
      <c r="AFZ296" s="1"/>
      <c r="AGA296" s="1"/>
      <c r="AGB296" s="1"/>
      <c r="AGC296" s="1"/>
      <c r="AGD296" s="1"/>
      <c r="AGE296" s="1"/>
      <c r="AGF296" s="1"/>
      <c r="AGG296" s="1"/>
      <c r="AGH296" s="1"/>
      <c r="AGI296" s="1"/>
      <c r="AGJ296" s="1"/>
      <c r="AGK296" s="1"/>
      <c r="AGL296" s="1"/>
      <c r="AGM296" s="1"/>
      <c r="AGN296" s="1"/>
      <c r="AGO296" s="1"/>
      <c r="AGP296" s="1"/>
      <c r="AGQ296" s="1"/>
      <c r="AGR296" s="1"/>
      <c r="AGS296" s="1"/>
      <c r="AGT296" s="1"/>
      <c r="AGU296" s="1"/>
      <c r="AGV296" s="1"/>
      <c r="AGW296" s="1"/>
      <c r="AGX296" s="1"/>
      <c r="AGY296" s="1"/>
      <c r="AGZ296" s="1"/>
      <c r="AHA296" s="1"/>
      <c r="AHB296" s="1"/>
      <c r="AHC296" s="1"/>
      <c r="AHD296" s="1"/>
      <c r="AHE296" s="1"/>
      <c r="AHF296" s="1"/>
      <c r="AHG296" s="1"/>
      <c r="AHH296" s="1"/>
      <c r="AHI296" s="1"/>
      <c r="AHJ296" s="1"/>
      <c r="AHK296" s="1"/>
      <c r="AHL296" s="1"/>
      <c r="AHM296" s="1"/>
      <c r="AHN296" s="1"/>
      <c r="AHO296" s="1"/>
      <c r="AHP296" s="1"/>
      <c r="AHQ296" s="1"/>
      <c r="AHR296" s="1"/>
      <c r="AHS296" s="1"/>
      <c r="AHT296" s="1"/>
      <c r="AHU296" s="1"/>
      <c r="AHV296" s="1"/>
      <c r="AHW296" s="1"/>
      <c r="AHX296" s="1"/>
      <c r="AHY296" s="1"/>
      <c r="AHZ296" s="1"/>
      <c r="AIA296" s="1"/>
      <c r="AIB296" s="1"/>
      <c r="AIC296" s="1"/>
      <c r="AID296" s="1"/>
      <c r="AIE296" s="1"/>
      <c r="AIF296" s="1"/>
      <c r="AIG296" s="1"/>
      <c r="AIH296" s="1"/>
      <c r="AII296" s="1"/>
      <c r="AIJ296" s="1"/>
      <c r="AIK296" s="1"/>
      <c r="AIL296" s="1"/>
      <c r="AIM296" s="1"/>
      <c r="AIN296" s="1"/>
      <c r="AIO296" s="1"/>
      <c r="AIP296" s="1"/>
      <c r="AIQ296" s="1"/>
      <c r="AIR296" s="1"/>
      <c r="AIS296" s="1"/>
      <c r="AIT296" s="1"/>
      <c r="AIU296" s="1"/>
      <c r="AIV296" s="1"/>
      <c r="AIW296" s="1"/>
      <c r="AIX296" s="1"/>
      <c r="AIY296" s="1"/>
      <c r="AIZ296" s="1"/>
      <c r="AJA296" s="1"/>
      <c r="AJB296" s="1"/>
      <c r="AJC296" s="1"/>
      <c r="AJD296" s="1"/>
      <c r="AJE296" s="1"/>
      <c r="AJF296" s="1"/>
      <c r="AJG296" s="1"/>
      <c r="AJH296" s="1"/>
      <c r="AJI296" s="1"/>
      <c r="AJJ296" s="1"/>
      <c r="AJK296" s="1"/>
      <c r="AJL296" s="1"/>
      <c r="AJM296" s="1"/>
      <c r="AJN296" s="1"/>
      <c r="AJO296" s="1"/>
      <c r="AJP296" s="1"/>
      <c r="AJQ296" s="1"/>
      <c r="AJR296" s="1"/>
      <c r="AJS296" s="1"/>
      <c r="AJT296" s="1"/>
      <c r="AJU296" s="1"/>
      <c r="AJV296" s="1"/>
      <c r="AJW296" s="1"/>
      <c r="AJX296" s="1"/>
      <c r="AJY296" s="1"/>
      <c r="AJZ296" s="1"/>
      <c r="AKA296" s="1"/>
      <c r="AKB296" s="1"/>
      <c r="AKC296" s="1"/>
      <c r="AKD296" s="1"/>
      <c r="AKE296" s="1"/>
      <c r="AKF296" s="1"/>
      <c r="AKG296" s="1"/>
      <c r="AKH296" s="1"/>
      <c r="AKI296" s="1"/>
      <c r="AKJ296" s="1"/>
      <c r="AKK296" s="1"/>
      <c r="AKL296" s="1"/>
      <c r="AKM296" s="1"/>
      <c r="AKN296" s="1"/>
      <c r="AKO296" s="1"/>
      <c r="AKP296" s="1"/>
      <c r="AKQ296" s="1"/>
      <c r="AKR296" s="1"/>
      <c r="AKS296" s="1"/>
      <c r="AKT296" s="1"/>
      <c r="AKU296" s="1"/>
      <c r="AKV296" s="1"/>
      <c r="AKW296" s="1"/>
      <c r="AKX296" s="1"/>
      <c r="AKY296" s="1"/>
      <c r="AKZ296" s="1"/>
      <c r="ALA296" s="1"/>
      <c r="ALB296" s="1"/>
      <c r="ALC296" s="1"/>
      <c r="ALD296" s="1"/>
      <c r="ALE296" s="1"/>
      <c r="ALF296" s="1"/>
      <c r="ALG296" s="1"/>
      <c r="ALH296" s="1"/>
      <c r="ALI296" s="1"/>
      <c r="ALJ296" s="1"/>
      <c r="ALK296" s="1"/>
      <c r="ALL296" s="1"/>
      <c r="ALM296" s="1"/>
      <c r="ALN296" s="1"/>
      <c r="ALO296" s="1"/>
      <c r="ALP296" s="1"/>
      <c r="ALQ296" s="1"/>
      <c r="ALR296" s="1"/>
      <c r="ALS296" s="1"/>
      <c r="ALT296" s="1"/>
      <c r="ALU296" s="1"/>
      <c r="ALV296" s="1"/>
      <c r="ALW296" s="1"/>
      <c r="ALX296" s="1"/>
      <c r="ALY296" s="1"/>
      <c r="ALZ296" s="1"/>
      <c r="AMA296" s="1"/>
      <c r="AMB296" s="1"/>
      <c r="AMC296" s="1"/>
      <c r="AMD296" s="1"/>
      <c r="AME296" s="1"/>
      <c r="AMF296" s="1"/>
      <c r="AMG296" s="1"/>
      <c r="AMH296" s="1"/>
      <c r="AMI296" s="1"/>
      <c r="AMJ296" s="1"/>
      <c r="AMK296" s="1"/>
    </row>
    <row r="297" spans="1:1025" s="53" customFormat="1">
      <c r="A297" s="1"/>
      <c r="B297" s="190" t="s">
        <v>1323</v>
      </c>
      <c r="C297" s="191" t="s">
        <v>30</v>
      </c>
      <c r="D297" s="191">
        <v>12.2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  <c r="AMC297" s="1"/>
      <c r="AMD297" s="1"/>
      <c r="AME297" s="1"/>
      <c r="AMF297" s="1"/>
      <c r="AMG297" s="1"/>
      <c r="AMH297" s="1"/>
      <c r="AMI297" s="1"/>
      <c r="AMJ297" s="1"/>
      <c r="AMK297" s="1"/>
    </row>
    <row r="298" spans="1:1025" s="53" customFormat="1">
      <c r="A298" s="1"/>
      <c r="B298" s="190">
        <v>160</v>
      </c>
      <c r="C298" s="191" t="s">
        <v>1324</v>
      </c>
      <c r="D298" s="191">
        <v>17.68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  <c r="AMI298" s="1"/>
      <c r="AMJ298" s="1"/>
      <c r="AMK298" s="1"/>
    </row>
    <row r="299" spans="1:1025" s="53" customFormat="1">
      <c r="A299" s="1"/>
      <c r="B299" s="25" t="s">
        <v>1325</v>
      </c>
      <c r="C299" s="26" t="s">
        <v>39</v>
      </c>
      <c r="D299" s="26">
        <v>5.42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  <c r="AMI299" s="1"/>
      <c r="AMJ299" s="1"/>
      <c r="AMK299" s="1"/>
    </row>
    <row r="300" spans="1:1025" s="53" customFormat="1">
      <c r="A300" s="1"/>
      <c r="B300" s="25">
        <v>161</v>
      </c>
      <c r="C300" s="26" t="s">
        <v>1326</v>
      </c>
      <c r="D300" s="26">
        <v>11.79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  <c r="AMJ300" s="1"/>
      <c r="AMK300" s="1"/>
    </row>
    <row r="301" spans="1:1025" s="53" customFormat="1">
      <c r="A301" s="1"/>
      <c r="B301" s="25">
        <v>162</v>
      </c>
      <c r="C301" s="26" t="s">
        <v>1327</v>
      </c>
      <c r="D301" s="26">
        <v>10.24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  <c r="AMJ301" s="1"/>
      <c r="AMK301" s="1"/>
    </row>
    <row r="302" spans="1:1025" s="53" customFormat="1">
      <c r="A302" s="1"/>
      <c r="B302" s="25">
        <v>163</v>
      </c>
      <c r="C302" s="26" t="s">
        <v>1328</v>
      </c>
      <c r="D302" s="26">
        <v>10.61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  <c r="AMJ302" s="1"/>
      <c r="AMK302" s="1"/>
    </row>
    <row r="303" spans="1:1025" s="53" customFormat="1">
      <c r="A303" s="1"/>
      <c r="B303" s="25">
        <v>164</v>
      </c>
      <c r="C303" s="26" t="s">
        <v>584</v>
      </c>
      <c r="D303" s="26">
        <v>48.9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  <c r="AMJ303" s="1"/>
      <c r="AMK303" s="1"/>
    </row>
    <row r="304" spans="1:1025">
      <c r="C304"/>
      <c r="D304" s="27">
        <f>D303+D302+D301+D300+D299+D298+D297+D296+D295+D294+D293+D292+D291+D290+D289+D288+D287+D286+D285+D284+D283+D282+D281+D280+D279+D278+D277+D276+D275+D274+D273+D272+D271+D270+D269+D268+D267+D266+D265+D264+D263+D262+D261+D260+D259+D258+D257+D256+D255+D254+D253+D252+D251+D250+D249+D248+D247+D246+D245+D244+D243+D242+D241+D240+D239+D238+D237+D236+D235+D234+D233+D232+D231+D230</f>
        <v>940.4100000000002</v>
      </c>
    </row>
    <row r="305" spans="1:1025">
      <c r="C305"/>
      <c r="D305"/>
    </row>
    <row r="306" spans="1:1025">
      <c r="C306"/>
      <c r="D306"/>
    </row>
    <row r="307" spans="1:1025">
      <c r="C307"/>
      <c r="D307"/>
    </row>
    <row r="308" spans="1:1025">
      <c r="C308" s="22" t="s">
        <v>623</v>
      </c>
      <c r="D308" s="27">
        <v>455</v>
      </c>
    </row>
    <row r="310" spans="1:1025">
      <c r="B310" s="163"/>
      <c r="C310" s="164" t="s">
        <v>1072</v>
      </c>
      <c r="D310" s="164">
        <v>25.89</v>
      </c>
    </row>
    <row r="311" spans="1:1025">
      <c r="B311" s="163"/>
      <c r="C311" s="164" t="s">
        <v>390</v>
      </c>
      <c r="D311" s="164">
        <v>6.5</v>
      </c>
    </row>
    <row r="312" spans="1:1025" s="53" customFormat="1">
      <c r="A312" s="1"/>
      <c r="B312" s="163"/>
      <c r="C312" s="164" t="s">
        <v>1075</v>
      </c>
      <c r="D312" s="164">
        <v>168.76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  <c r="AMJ312" s="1"/>
      <c r="AMK312" s="1"/>
    </row>
    <row r="313" spans="1:1025">
      <c r="B313" s="165"/>
      <c r="C313" s="87"/>
      <c r="D313" s="87">
        <f>SUM(D310:D312)</f>
        <v>201.14999999999998</v>
      </c>
    </row>
  </sheetData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3"/>
  <sheetViews>
    <sheetView topLeftCell="A43" zoomScaleNormal="100" workbookViewId="0">
      <selection activeCell="D9" sqref="D9"/>
    </sheetView>
  </sheetViews>
  <sheetFormatPr defaultRowHeight="14.25"/>
  <cols>
    <col min="1" max="1" width="8.875"/>
    <col min="2" max="2" width="9.25" style="40"/>
    <col min="3" max="3" width="27"/>
    <col min="4" max="1025" width="8.875"/>
  </cols>
  <sheetData>
    <row r="1" spans="2:4">
      <c r="B1"/>
    </row>
    <row r="3" spans="2:4" ht="15">
      <c r="B3"/>
      <c r="C3" s="41" t="s">
        <v>197</v>
      </c>
    </row>
    <row r="4" spans="2:4">
      <c r="B4"/>
    </row>
    <row r="5" spans="2:4">
      <c r="B5" s="42" t="s">
        <v>624</v>
      </c>
      <c r="C5" s="43" t="s">
        <v>625</v>
      </c>
      <c r="D5" s="43">
        <v>12.45</v>
      </c>
    </row>
    <row r="6" spans="2:4">
      <c r="B6" s="42" t="s">
        <v>626</v>
      </c>
      <c r="C6" s="43" t="s">
        <v>584</v>
      </c>
      <c r="D6" s="43">
        <v>28.18</v>
      </c>
    </row>
    <row r="7" spans="2:4">
      <c r="B7" s="42" t="s">
        <v>627</v>
      </c>
      <c r="C7" s="43" t="s">
        <v>625</v>
      </c>
      <c r="D7" s="43">
        <v>14.87</v>
      </c>
    </row>
    <row r="8" spans="2:4">
      <c r="B8" s="42" t="s">
        <v>628</v>
      </c>
      <c r="C8" s="44" t="s">
        <v>625</v>
      </c>
      <c r="D8" s="44">
        <v>18.53</v>
      </c>
    </row>
    <row r="9" spans="2:4">
      <c r="B9"/>
      <c r="D9">
        <f>SUM(D5:D8)</f>
        <v>74.03</v>
      </c>
    </row>
    <row r="14" spans="2:4" ht="15">
      <c r="B14"/>
      <c r="C14" s="41" t="s">
        <v>629</v>
      </c>
    </row>
    <row r="15" spans="2:4">
      <c r="B15" s="42">
        <v>1</v>
      </c>
      <c r="C15" s="43" t="s">
        <v>625</v>
      </c>
      <c r="D15" s="43">
        <v>12.3</v>
      </c>
    </row>
    <row r="16" spans="2:4">
      <c r="B16" s="42">
        <v>2</v>
      </c>
      <c r="C16" s="43" t="s">
        <v>630</v>
      </c>
      <c r="D16" s="43">
        <v>14.5</v>
      </c>
    </row>
    <row r="17" spans="2:4">
      <c r="B17" s="42">
        <v>3</v>
      </c>
      <c r="C17" s="43" t="s">
        <v>631</v>
      </c>
      <c r="D17" s="43">
        <v>12.8</v>
      </c>
    </row>
    <row r="18" spans="2:4">
      <c r="B18" s="42">
        <v>4</v>
      </c>
      <c r="C18" s="43" t="s">
        <v>632</v>
      </c>
      <c r="D18" s="43">
        <v>17.600000000000001</v>
      </c>
    </row>
    <row r="19" spans="2:4">
      <c r="B19" s="42" t="s">
        <v>522</v>
      </c>
      <c r="C19" s="43" t="s">
        <v>87</v>
      </c>
      <c r="D19" s="43">
        <v>5.0999999999999996</v>
      </c>
    </row>
    <row r="20" spans="2:4">
      <c r="B20" s="42">
        <v>5</v>
      </c>
      <c r="C20" s="43" t="s">
        <v>633</v>
      </c>
      <c r="D20" s="43">
        <v>14.8</v>
      </c>
    </row>
    <row r="21" spans="2:4">
      <c r="B21" s="42">
        <v>6</v>
      </c>
      <c r="C21" s="43" t="s">
        <v>634</v>
      </c>
      <c r="D21" s="43">
        <v>10.1</v>
      </c>
    </row>
    <row r="22" spans="2:4">
      <c r="B22" s="42">
        <v>7</v>
      </c>
      <c r="C22" s="43" t="s">
        <v>634</v>
      </c>
      <c r="D22" s="43">
        <v>16.600000000000001</v>
      </c>
    </row>
    <row r="23" spans="2:4">
      <c r="B23" s="42">
        <v>8</v>
      </c>
      <c r="C23" s="43" t="s">
        <v>635</v>
      </c>
      <c r="D23" s="43">
        <v>10.8</v>
      </c>
    </row>
    <row r="24" spans="2:4">
      <c r="B24" s="42">
        <v>9</v>
      </c>
      <c r="C24" s="44" t="s">
        <v>636</v>
      </c>
      <c r="D24" s="43">
        <v>55.4</v>
      </c>
    </row>
    <row r="25" spans="2:4">
      <c r="B25" s="42">
        <v>10</v>
      </c>
      <c r="C25" s="43" t="s">
        <v>637</v>
      </c>
      <c r="D25" s="43">
        <v>44.5</v>
      </c>
    </row>
    <row r="26" spans="2:4">
      <c r="B26" s="42">
        <v>11</v>
      </c>
      <c r="C26" s="43" t="s">
        <v>638</v>
      </c>
      <c r="D26" s="43">
        <v>17.899999999999999</v>
      </c>
    </row>
    <row r="27" spans="2:4">
      <c r="B27" s="42">
        <v>12</v>
      </c>
      <c r="C27" s="44" t="s">
        <v>639</v>
      </c>
      <c r="D27" s="43">
        <v>13.2</v>
      </c>
    </row>
    <row r="28" spans="2:4">
      <c r="B28" s="42">
        <v>13</v>
      </c>
      <c r="C28" s="43" t="s">
        <v>397</v>
      </c>
      <c r="D28" s="43">
        <v>49.15</v>
      </c>
    </row>
    <row r="29" spans="2:4">
      <c r="B29" s="42">
        <v>14</v>
      </c>
      <c r="C29" s="43" t="s">
        <v>640</v>
      </c>
      <c r="D29" s="43">
        <v>19.2</v>
      </c>
    </row>
    <row r="30" spans="2:4">
      <c r="B30" s="42">
        <v>15</v>
      </c>
      <c r="C30" s="44" t="s">
        <v>641</v>
      </c>
      <c r="D30" s="43">
        <v>13.2</v>
      </c>
    </row>
    <row r="31" spans="2:4">
      <c r="B31" s="42">
        <v>16</v>
      </c>
      <c r="C31" s="43" t="s">
        <v>87</v>
      </c>
      <c r="D31" s="43">
        <v>14.96</v>
      </c>
    </row>
    <row r="32" spans="2:4">
      <c r="B32"/>
      <c r="C32" s="45"/>
      <c r="D32">
        <f>SUM(D15:D31)</f>
        <v>342.10999999999996</v>
      </c>
    </row>
    <row r="33" spans="2:4">
      <c r="B33"/>
      <c r="C33" t="s">
        <v>516</v>
      </c>
      <c r="D33">
        <v>8.4499999999999993</v>
      </c>
    </row>
    <row r="35" spans="2:4" ht="15">
      <c r="B35"/>
      <c r="C35" s="41" t="s">
        <v>642</v>
      </c>
    </row>
    <row r="36" spans="2:4">
      <c r="B36"/>
    </row>
    <row r="37" spans="2:4">
      <c r="B37" s="42">
        <v>1</v>
      </c>
      <c r="C37" s="43" t="s">
        <v>643</v>
      </c>
      <c r="D37" s="43">
        <v>14.8</v>
      </c>
    </row>
    <row r="38" spans="2:4">
      <c r="B38" s="42">
        <v>2</v>
      </c>
      <c r="C38" s="44" t="s">
        <v>644</v>
      </c>
      <c r="D38" s="43">
        <v>10.4</v>
      </c>
    </row>
    <row r="39" spans="2:4">
      <c r="B39" s="42">
        <v>3</v>
      </c>
      <c r="C39" s="44" t="s">
        <v>645</v>
      </c>
      <c r="D39" s="43">
        <v>16.600000000000001</v>
      </c>
    </row>
    <row r="40" spans="2:4">
      <c r="B40" s="42">
        <v>4</v>
      </c>
      <c r="C40" s="44" t="s">
        <v>646</v>
      </c>
      <c r="D40" s="43">
        <v>28.4</v>
      </c>
    </row>
    <row r="41" spans="2:4">
      <c r="B41" s="42">
        <v>5</v>
      </c>
      <c r="C41" s="44" t="s">
        <v>647</v>
      </c>
      <c r="D41" s="43">
        <v>13.4</v>
      </c>
    </row>
    <row r="42" spans="2:4">
      <c r="B42" s="42">
        <v>6</v>
      </c>
      <c r="C42" s="43" t="s">
        <v>648</v>
      </c>
      <c r="D42" s="43">
        <v>13.4</v>
      </c>
    </row>
    <row r="43" spans="2:4">
      <c r="B43" s="42">
        <v>7</v>
      </c>
      <c r="C43" s="44" t="s">
        <v>649</v>
      </c>
      <c r="D43" s="43">
        <v>12.9</v>
      </c>
    </row>
    <row r="44" spans="2:4">
      <c r="B44" s="42">
        <v>8</v>
      </c>
      <c r="C44" s="44" t="s">
        <v>649</v>
      </c>
      <c r="D44" s="43">
        <v>11.7</v>
      </c>
    </row>
    <row r="45" spans="2:4">
      <c r="B45" s="42">
        <v>9</v>
      </c>
      <c r="C45" s="44" t="s">
        <v>639</v>
      </c>
      <c r="D45" s="43">
        <v>13.2</v>
      </c>
    </row>
    <row r="46" spans="2:4">
      <c r="B46" s="42">
        <v>10</v>
      </c>
      <c r="C46" s="44" t="s">
        <v>650</v>
      </c>
      <c r="D46" s="43">
        <v>11</v>
      </c>
    </row>
    <row r="47" spans="2:4">
      <c r="B47" s="42">
        <v>11</v>
      </c>
      <c r="C47" s="43" t="s">
        <v>643</v>
      </c>
      <c r="D47" s="43">
        <v>12.7</v>
      </c>
    </row>
    <row r="48" spans="2:4">
      <c r="B48" s="42">
        <v>12</v>
      </c>
      <c r="C48" s="43" t="s">
        <v>651</v>
      </c>
      <c r="D48" s="43">
        <v>12.1</v>
      </c>
    </row>
    <row r="49" spans="2:4">
      <c r="B49" s="42">
        <v>13</v>
      </c>
      <c r="C49" s="43" t="s">
        <v>643</v>
      </c>
      <c r="D49" s="43">
        <v>12.8</v>
      </c>
    </row>
    <row r="50" spans="2:4">
      <c r="B50" s="42">
        <v>14</v>
      </c>
      <c r="C50" s="43" t="s">
        <v>652</v>
      </c>
      <c r="D50" s="43">
        <v>14.5</v>
      </c>
    </row>
    <row r="51" spans="2:4">
      <c r="B51" s="42">
        <v>15</v>
      </c>
      <c r="C51" s="43" t="s">
        <v>87</v>
      </c>
      <c r="D51" s="43">
        <v>49.5</v>
      </c>
    </row>
    <row r="52" spans="2:4">
      <c r="D52">
        <f>SUM(D37:D51)</f>
        <v>247.4</v>
      </c>
    </row>
    <row r="53" spans="2:4">
      <c r="C53" t="s">
        <v>516</v>
      </c>
      <c r="D53">
        <v>8.4499999999999993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1:E84"/>
  <sheetViews>
    <sheetView zoomScaleNormal="100" workbookViewId="0">
      <selection activeCell="E55" sqref="E55"/>
    </sheetView>
  </sheetViews>
  <sheetFormatPr defaultRowHeight="14.25"/>
  <cols>
    <col min="1" max="2" width="8.875"/>
    <col min="3" max="3" width="9.25" style="40"/>
    <col min="4" max="4" width="28.375"/>
    <col min="5" max="1025" width="8.875"/>
  </cols>
  <sheetData>
    <row r="1" spans="3:5" ht="15">
      <c r="C1"/>
      <c r="D1" s="41" t="s">
        <v>653</v>
      </c>
    </row>
    <row r="2" spans="3:5">
      <c r="C2"/>
    </row>
    <row r="3" spans="3:5" ht="15">
      <c r="C3" s="46" t="s">
        <v>654</v>
      </c>
      <c r="D3" s="47" t="s">
        <v>655</v>
      </c>
      <c r="E3" s="47">
        <v>71.540000000000006</v>
      </c>
    </row>
    <row r="4" spans="3:5" ht="15">
      <c r="C4" s="48" t="s">
        <v>656</v>
      </c>
      <c r="D4" s="47" t="s">
        <v>657</v>
      </c>
      <c r="E4" s="47">
        <v>19.440000000000001</v>
      </c>
    </row>
    <row r="5" spans="3:5" ht="15">
      <c r="C5" s="48" t="s">
        <v>658</v>
      </c>
      <c r="D5" s="47" t="s">
        <v>659</v>
      </c>
      <c r="E5" s="47">
        <v>9.3000000000000007</v>
      </c>
    </row>
    <row r="6" spans="3:5" ht="15">
      <c r="C6" s="48" t="s">
        <v>660</v>
      </c>
      <c r="D6" s="47" t="s">
        <v>661</v>
      </c>
      <c r="E6" s="47">
        <v>17.77</v>
      </c>
    </row>
    <row r="7" spans="3:5" ht="15">
      <c r="C7" s="48" t="s">
        <v>662</v>
      </c>
      <c r="D7" s="47" t="s">
        <v>663</v>
      </c>
      <c r="E7" s="47">
        <v>9.24</v>
      </c>
    </row>
    <row r="8" spans="3:5" ht="15">
      <c r="C8" s="48" t="s">
        <v>664</v>
      </c>
      <c r="D8" s="47" t="s">
        <v>665</v>
      </c>
      <c r="E8" s="47">
        <v>7.42</v>
      </c>
    </row>
    <row r="9" spans="3:5" ht="15">
      <c r="C9" s="48" t="s">
        <v>666</v>
      </c>
      <c r="D9" s="47" t="s">
        <v>667</v>
      </c>
      <c r="E9" s="47">
        <v>8.0299999999999994</v>
      </c>
    </row>
    <row r="10" spans="3:5" ht="15">
      <c r="C10" s="48" t="s">
        <v>668</v>
      </c>
      <c r="D10" s="47" t="s">
        <v>669</v>
      </c>
      <c r="E10" s="47">
        <v>4.76</v>
      </c>
    </row>
    <row r="11" spans="3:5" ht="15">
      <c r="C11" s="48" t="s">
        <v>670</v>
      </c>
      <c r="D11" s="47" t="s">
        <v>671</v>
      </c>
      <c r="E11" s="47">
        <v>15.34</v>
      </c>
    </row>
    <row r="12" spans="3:5" ht="15">
      <c r="C12" s="48" t="s">
        <v>672</v>
      </c>
      <c r="D12" s="47" t="s">
        <v>673</v>
      </c>
      <c r="E12" s="47">
        <v>18.62</v>
      </c>
    </row>
    <row r="13" spans="3:5" ht="15">
      <c r="C13" s="48" t="s">
        <v>674</v>
      </c>
      <c r="D13" s="47" t="s">
        <v>675</v>
      </c>
      <c r="E13" s="47">
        <v>17.920000000000002</v>
      </c>
    </row>
    <row r="14" spans="3:5" ht="15">
      <c r="C14" s="48" t="s">
        <v>676</v>
      </c>
      <c r="D14" s="47" t="s">
        <v>677</v>
      </c>
      <c r="E14" s="47">
        <v>8.2200000000000006</v>
      </c>
    </row>
    <row r="15" spans="3:5" ht="15">
      <c r="C15" s="48" t="s">
        <v>678</v>
      </c>
      <c r="D15" s="47" t="s">
        <v>679</v>
      </c>
      <c r="E15" s="47">
        <v>8.6</v>
      </c>
    </row>
    <row r="16" spans="3:5" ht="15">
      <c r="C16" s="48" t="s">
        <v>680</v>
      </c>
      <c r="D16" s="47" t="s">
        <v>681</v>
      </c>
      <c r="E16" s="47">
        <v>30.8</v>
      </c>
    </row>
    <row r="17" spans="3:5" ht="15">
      <c r="C17" s="48" t="s">
        <v>682</v>
      </c>
      <c r="D17" s="47" t="s">
        <v>683</v>
      </c>
      <c r="E17" s="47">
        <v>10.67</v>
      </c>
    </row>
    <row r="18" spans="3:5" ht="15">
      <c r="C18" s="48" t="s">
        <v>684</v>
      </c>
      <c r="D18" s="47" t="s">
        <v>685</v>
      </c>
      <c r="E18" s="47">
        <v>33.53</v>
      </c>
    </row>
    <row r="19" spans="3:5" ht="15">
      <c r="C19" s="48" t="s">
        <v>686</v>
      </c>
      <c r="D19" s="47" t="s">
        <v>687</v>
      </c>
      <c r="E19" s="47">
        <v>25.37</v>
      </c>
    </row>
    <row r="20" spans="3:5" ht="15">
      <c r="C20" s="48" t="s">
        <v>688</v>
      </c>
      <c r="D20" s="47" t="s">
        <v>687</v>
      </c>
      <c r="E20" s="47">
        <v>12.8</v>
      </c>
    </row>
    <row r="21" spans="3:5" ht="15">
      <c r="C21" s="48" t="s">
        <v>689</v>
      </c>
      <c r="D21" s="47" t="s">
        <v>687</v>
      </c>
      <c r="E21" s="47">
        <v>54.91</v>
      </c>
    </row>
    <row r="22" spans="3:5">
      <c r="C22"/>
      <c r="E22">
        <f>SUM(E3:E21)</f>
        <v>384.28000000000009</v>
      </c>
    </row>
    <row r="25" spans="3:5" ht="15">
      <c r="C25"/>
      <c r="D25" s="41" t="s">
        <v>3</v>
      </c>
    </row>
    <row r="26" spans="3:5" ht="15">
      <c r="C26" s="48">
        <v>101</v>
      </c>
      <c r="D26" s="47" t="s">
        <v>690</v>
      </c>
      <c r="E26" s="47">
        <v>26.26</v>
      </c>
    </row>
    <row r="27" spans="3:5" ht="15">
      <c r="C27" s="48">
        <v>102</v>
      </c>
      <c r="D27" s="47" t="s">
        <v>691</v>
      </c>
      <c r="E27" s="47">
        <v>69.459999999999994</v>
      </c>
    </row>
    <row r="28" spans="3:5" ht="15">
      <c r="C28" s="48">
        <v>103</v>
      </c>
      <c r="D28" s="47" t="s">
        <v>692</v>
      </c>
      <c r="E28" s="47">
        <v>15.68</v>
      </c>
    </row>
    <row r="29" spans="3:5" ht="15">
      <c r="C29" s="48">
        <v>104</v>
      </c>
      <c r="D29" s="47" t="s">
        <v>693</v>
      </c>
      <c r="E29" s="47">
        <v>16.920000000000002</v>
      </c>
    </row>
    <row r="30" spans="3:5" ht="15">
      <c r="C30" s="48">
        <v>105</v>
      </c>
      <c r="D30" s="47" t="s">
        <v>694</v>
      </c>
      <c r="E30" s="47">
        <v>5.33</v>
      </c>
    </row>
    <row r="31" spans="3:5" ht="15">
      <c r="C31" s="48">
        <v>106</v>
      </c>
      <c r="D31" s="47" t="s">
        <v>695</v>
      </c>
      <c r="E31" s="47">
        <v>15.66</v>
      </c>
    </row>
    <row r="32" spans="3:5" ht="15">
      <c r="C32" s="48">
        <v>107</v>
      </c>
      <c r="D32" s="47" t="s">
        <v>694</v>
      </c>
      <c r="E32" s="47">
        <v>5.23</v>
      </c>
    </row>
    <row r="33" spans="3:5" ht="15">
      <c r="C33" s="48">
        <v>108</v>
      </c>
      <c r="D33" s="47" t="s">
        <v>696</v>
      </c>
      <c r="E33" s="47">
        <v>8.2100000000000009</v>
      </c>
    </row>
    <row r="34" spans="3:5" ht="15">
      <c r="C34" s="48">
        <v>109</v>
      </c>
      <c r="D34" s="47" t="s">
        <v>697</v>
      </c>
      <c r="E34" s="47">
        <v>4.3899999999999997</v>
      </c>
    </row>
    <row r="35" spans="3:5" ht="15">
      <c r="C35" s="48">
        <v>110</v>
      </c>
      <c r="D35" s="47" t="s">
        <v>698</v>
      </c>
      <c r="E35" s="47">
        <v>8.59</v>
      </c>
    </row>
    <row r="36" spans="3:5" ht="15">
      <c r="C36" s="48">
        <v>111</v>
      </c>
      <c r="D36" s="47" t="s">
        <v>699</v>
      </c>
      <c r="E36" s="47">
        <v>14.6</v>
      </c>
    </row>
    <row r="37" spans="3:5" ht="15">
      <c r="C37" s="48">
        <v>112</v>
      </c>
      <c r="D37" s="47" t="s">
        <v>700</v>
      </c>
      <c r="E37" s="47">
        <v>19.7</v>
      </c>
    </row>
    <row r="38" spans="3:5" ht="15">
      <c r="C38" s="48" t="s">
        <v>701</v>
      </c>
      <c r="D38" s="47" t="s">
        <v>702</v>
      </c>
      <c r="E38" s="47">
        <v>6.3</v>
      </c>
    </row>
    <row r="39" spans="3:5" ht="15">
      <c r="C39" s="48" t="s">
        <v>703</v>
      </c>
      <c r="D39" s="47" t="s">
        <v>704</v>
      </c>
      <c r="E39" s="47">
        <v>6.34</v>
      </c>
    </row>
    <row r="40" spans="3:5" ht="15">
      <c r="C40" s="48" t="s">
        <v>705</v>
      </c>
      <c r="D40" s="47" t="s">
        <v>706</v>
      </c>
      <c r="E40" s="47">
        <v>7.16</v>
      </c>
    </row>
    <row r="41" spans="3:5" ht="15">
      <c r="C41" s="48" t="s">
        <v>707</v>
      </c>
      <c r="D41" s="47" t="s">
        <v>708</v>
      </c>
      <c r="E41" s="47">
        <v>8.93</v>
      </c>
    </row>
    <row r="42" spans="3:5" ht="15">
      <c r="C42" s="48" t="s">
        <v>709</v>
      </c>
      <c r="D42" s="47" t="s">
        <v>710</v>
      </c>
      <c r="E42" s="47">
        <v>6.42</v>
      </c>
    </row>
    <row r="43" spans="3:5" ht="15">
      <c r="C43" s="48">
        <v>113</v>
      </c>
      <c r="D43" s="47" t="s">
        <v>711</v>
      </c>
      <c r="E43" s="47">
        <v>1.98</v>
      </c>
    </row>
    <row r="44" spans="3:5" ht="15">
      <c r="C44" s="48">
        <v>114</v>
      </c>
      <c r="D44" s="47" t="s">
        <v>712</v>
      </c>
      <c r="E44" s="47">
        <v>7.71</v>
      </c>
    </row>
    <row r="45" spans="3:5" ht="15">
      <c r="C45" s="48">
        <v>115</v>
      </c>
      <c r="D45" s="47" t="s">
        <v>713</v>
      </c>
      <c r="E45" s="47">
        <v>12.65</v>
      </c>
    </row>
    <row r="46" spans="3:5" ht="15">
      <c r="C46" s="48">
        <v>116</v>
      </c>
      <c r="D46" s="47" t="s">
        <v>714</v>
      </c>
      <c r="E46" s="47">
        <v>86.11</v>
      </c>
    </row>
    <row r="47" spans="3:5" ht="15">
      <c r="C47" s="48">
        <v>117</v>
      </c>
      <c r="D47" s="47" t="s">
        <v>715</v>
      </c>
      <c r="E47" s="47">
        <v>40.76</v>
      </c>
    </row>
    <row r="48" spans="3:5" ht="15">
      <c r="C48" s="48">
        <v>118</v>
      </c>
      <c r="D48" s="47" t="s">
        <v>716</v>
      </c>
      <c r="E48" s="47">
        <v>10.220000000000001</v>
      </c>
    </row>
    <row r="49" spans="3:5" ht="15">
      <c r="C49" s="48">
        <v>119</v>
      </c>
      <c r="D49" s="47" t="s">
        <v>717</v>
      </c>
      <c r="E49" s="47">
        <v>5.4</v>
      </c>
    </row>
    <row r="50" spans="3:5" ht="15">
      <c r="C50" s="48" t="s">
        <v>718</v>
      </c>
      <c r="D50" s="47" t="s">
        <v>719</v>
      </c>
      <c r="E50" s="47">
        <v>13.1</v>
      </c>
    </row>
    <row r="51" spans="3:5" ht="15">
      <c r="C51" s="48" t="s">
        <v>720</v>
      </c>
      <c r="D51" s="47" t="s">
        <v>721</v>
      </c>
      <c r="E51" s="47">
        <v>6.04</v>
      </c>
    </row>
    <row r="52" spans="3:5">
      <c r="C52"/>
      <c r="E52">
        <f>SUM(E26:E51)</f>
        <v>429.15000000000003</v>
      </c>
    </row>
    <row r="54" spans="3:5">
      <c r="C54"/>
      <c r="D54" s="49" t="s">
        <v>46</v>
      </c>
    </row>
    <row r="55" spans="3:5" ht="15">
      <c r="C55" s="48">
        <v>201</v>
      </c>
      <c r="D55" s="47" t="s">
        <v>722</v>
      </c>
      <c r="E55" s="47">
        <v>20.13</v>
      </c>
    </row>
    <row r="56" spans="3:5" ht="15">
      <c r="C56" s="48" t="s">
        <v>723</v>
      </c>
      <c r="D56" s="47" t="s">
        <v>724</v>
      </c>
      <c r="E56" s="47">
        <v>5.69</v>
      </c>
    </row>
    <row r="57" spans="3:5" ht="15">
      <c r="C57" s="48">
        <v>202</v>
      </c>
      <c r="D57" s="47" t="s">
        <v>725</v>
      </c>
      <c r="E57" s="47">
        <v>75.48</v>
      </c>
    </row>
    <row r="58" spans="3:5" ht="15">
      <c r="C58" s="48" t="s">
        <v>726</v>
      </c>
      <c r="D58" s="47" t="s">
        <v>727</v>
      </c>
      <c r="E58" s="47">
        <v>4.22</v>
      </c>
    </row>
    <row r="59" spans="3:5" ht="15">
      <c r="C59" s="48">
        <v>203</v>
      </c>
      <c r="D59" s="47" t="s">
        <v>728</v>
      </c>
      <c r="E59" s="47">
        <v>5.28</v>
      </c>
    </row>
    <row r="60" spans="3:5" ht="15">
      <c r="C60" s="48">
        <v>204</v>
      </c>
      <c r="D60" s="47" t="s">
        <v>729</v>
      </c>
      <c r="E60" s="47">
        <v>33.83</v>
      </c>
    </row>
    <row r="61" spans="3:5" ht="15">
      <c r="C61" s="48">
        <v>205</v>
      </c>
      <c r="D61" s="47" t="s">
        <v>730</v>
      </c>
      <c r="E61" s="47">
        <v>4.87</v>
      </c>
    </row>
    <row r="62" spans="3:5" ht="15">
      <c r="C62" s="48">
        <v>206</v>
      </c>
      <c r="D62" s="47" t="s">
        <v>731</v>
      </c>
      <c r="E62" s="47">
        <v>15.61</v>
      </c>
    </row>
    <row r="63" spans="3:5" ht="15">
      <c r="C63" s="48">
        <v>207</v>
      </c>
      <c r="D63" s="47" t="s">
        <v>732</v>
      </c>
      <c r="E63" s="47">
        <v>9.0500000000000007</v>
      </c>
    </row>
    <row r="64" spans="3:5" ht="15">
      <c r="C64" s="48">
        <v>208</v>
      </c>
      <c r="D64" s="47" t="s">
        <v>733</v>
      </c>
      <c r="E64" s="47">
        <v>7.92</v>
      </c>
    </row>
    <row r="65" spans="3:5" ht="15">
      <c r="C65" s="48">
        <v>209</v>
      </c>
      <c r="D65" s="47" t="s">
        <v>734</v>
      </c>
      <c r="E65" s="47">
        <v>4.6500000000000004</v>
      </c>
    </row>
    <row r="66" spans="3:5" ht="15">
      <c r="C66" s="48">
        <v>210</v>
      </c>
      <c r="D66" s="47" t="s">
        <v>735</v>
      </c>
      <c r="E66" s="47">
        <v>11.21</v>
      </c>
    </row>
    <row r="67" spans="3:5" ht="15">
      <c r="C67" s="48">
        <v>211</v>
      </c>
      <c r="D67" s="47" t="s">
        <v>736</v>
      </c>
      <c r="E67" s="47">
        <v>6.44</v>
      </c>
    </row>
    <row r="68" spans="3:5" ht="15">
      <c r="C68" s="48">
        <v>212</v>
      </c>
      <c r="D68" s="47" t="s">
        <v>737</v>
      </c>
      <c r="E68" s="47">
        <v>2.04</v>
      </c>
    </row>
    <row r="69" spans="3:5" ht="15">
      <c r="C69" s="48">
        <v>213</v>
      </c>
      <c r="D69" s="47" t="s">
        <v>738</v>
      </c>
      <c r="E69" s="47">
        <v>10.38</v>
      </c>
    </row>
    <row r="70" spans="3:5" ht="15">
      <c r="C70" s="48">
        <v>214</v>
      </c>
      <c r="D70" s="47" t="s">
        <v>739</v>
      </c>
      <c r="E70" s="47">
        <v>4.45</v>
      </c>
    </row>
    <row r="71" spans="3:5" ht="15">
      <c r="C71" s="48">
        <v>215</v>
      </c>
      <c r="D71" s="47" t="s">
        <v>740</v>
      </c>
      <c r="E71" s="47">
        <v>18.93</v>
      </c>
    </row>
    <row r="72" spans="3:5" ht="15">
      <c r="C72" s="48">
        <v>216</v>
      </c>
      <c r="D72" s="47" t="s">
        <v>741</v>
      </c>
      <c r="E72" s="47">
        <v>8.66</v>
      </c>
    </row>
    <row r="73" spans="3:5" ht="15">
      <c r="C73" s="48">
        <v>217</v>
      </c>
      <c r="D73" s="47" t="s">
        <v>742</v>
      </c>
      <c r="E73" s="47">
        <v>8.25</v>
      </c>
    </row>
    <row r="74" spans="3:5" ht="15">
      <c r="C74" s="48">
        <v>218</v>
      </c>
      <c r="D74" s="47" t="s">
        <v>743</v>
      </c>
      <c r="E74" s="47">
        <v>12.95</v>
      </c>
    </row>
    <row r="75" spans="3:5" ht="15">
      <c r="C75" s="48">
        <v>219</v>
      </c>
      <c r="D75" s="47" t="s">
        <v>744</v>
      </c>
      <c r="E75" s="47">
        <v>27.63</v>
      </c>
    </row>
    <row r="76" spans="3:5" ht="15">
      <c r="C76" s="48">
        <v>220</v>
      </c>
      <c r="D76" s="47" t="s">
        <v>745</v>
      </c>
      <c r="E76" s="47">
        <v>4.92</v>
      </c>
    </row>
    <row r="77" spans="3:5" ht="15">
      <c r="C77" s="48">
        <v>221</v>
      </c>
      <c r="D77" s="47" t="s">
        <v>746</v>
      </c>
      <c r="E77" s="47">
        <v>30.78</v>
      </c>
    </row>
    <row r="78" spans="3:5" ht="15">
      <c r="C78" s="48">
        <v>222</v>
      </c>
      <c r="D78" s="47" t="s">
        <v>747</v>
      </c>
      <c r="E78" s="47">
        <v>5.5</v>
      </c>
    </row>
    <row r="79" spans="3:5" ht="15">
      <c r="C79" s="48">
        <v>223</v>
      </c>
      <c r="D79" s="47" t="s">
        <v>748</v>
      </c>
      <c r="E79" s="47">
        <v>32.06</v>
      </c>
    </row>
    <row r="80" spans="3:5" ht="15">
      <c r="C80" s="48">
        <v>224</v>
      </c>
      <c r="D80" s="47" t="s">
        <v>749</v>
      </c>
      <c r="E80" s="47">
        <v>5.3</v>
      </c>
    </row>
    <row r="81" spans="3:5" ht="15">
      <c r="C81" s="48">
        <v>225</v>
      </c>
      <c r="D81" s="47" t="s">
        <v>750</v>
      </c>
      <c r="E81" s="47">
        <v>27.45</v>
      </c>
    </row>
    <row r="82" spans="3:5" ht="15">
      <c r="C82" s="48">
        <v>226</v>
      </c>
      <c r="D82" s="47" t="s">
        <v>751</v>
      </c>
      <c r="E82" s="47">
        <v>5.3</v>
      </c>
    </row>
    <row r="83" spans="3:5" ht="15">
      <c r="C83" s="48">
        <v>227</v>
      </c>
      <c r="D83" s="47" t="s">
        <v>752</v>
      </c>
      <c r="E83" s="47">
        <v>1.5</v>
      </c>
    </row>
    <row r="84" spans="3:5">
      <c r="E84">
        <f>SUM(E55:E83)</f>
        <v>410.48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08"/>
  <sheetViews>
    <sheetView topLeftCell="A67" zoomScaleNormal="100" workbookViewId="0">
      <selection activeCell="G112" sqref="G112"/>
    </sheetView>
  </sheetViews>
  <sheetFormatPr defaultRowHeight="14.25"/>
  <cols>
    <col min="1" max="2" width="8.875"/>
    <col min="3" max="3" width="27.125"/>
    <col min="4" max="6" width="8.875"/>
    <col min="7" max="7" width="24.5"/>
    <col min="8" max="1025" width="8.875"/>
  </cols>
  <sheetData>
    <row r="3" spans="2:6" ht="15">
      <c r="C3" s="50" t="s">
        <v>753</v>
      </c>
    </row>
    <row r="4" spans="2:6" ht="15">
      <c r="B4" s="41" t="s">
        <v>754</v>
      </c>
    </row>
    <row r="5" spans="2:6">
      <c r="B5" s="43">
        <v>1</v>
      </c>
      <c r="C5" s="43" t="s">
        <v>755</v>
      </c>
      <c r="D5" s="43">
        <v>60.7</v>
      </c>
    </row>
    <row r="6" spans="2:6">
      <c r="B6" s="43">
        <v>2</v>
      </c>
      <c r="C6" s="43" t="s">
        <v>756</v>
      </c>
      <c r="D6" s="43">
        <v>13.4</v>
      </c>
    </row>
    <row r="7" spans="2:6">
      <c r="B7" s="43">
        <v>3</v>
      </c>
      <c r="C7" s="43" t="s">
        <v>756</v>
      </c>
      <c r="D7" s="43">
        <v>13.1</v>
      </c>
    </row>
    <row r="8" spans="2:6">
      <c r="B8" s="43">
        <v>4</v>
      </c>
      <c r="C8" s="43" t="s">
        <v>757</v>
      </c>
      <c r="D8" s="43">
        <v>13.1</v>
      </c>
    </row>
    <row r="9" spans="2:6">
      <c r="B9" s="43">
        <v>5</v>
      </c>
      <c r="C9" s="43" t="s">
        <v>757</v>
      </c>
      <c r="D9" s="43">
        <v>13.1</v>
      </c>
    </row>
    <row r="10" spans="2:6">
      <c r="B10" s="43">
        <v>6</v>
      </c>
      <c r="C10" s="43" t="s">
        <v>757</v>
      </c>
      <c r="D10" s="43">
        <v>13.1</v>
      </c>
    </row>
    <row r="11" spans="2:6">
      <c r="B11" s="43">
        <v>7</v>
      </c>
      <c r="C11" s="43" t="s">
        <v>757</v>
      </c>
      <c r="D11" s="43">
        <v>12.6</v>
      </c>
    </row>
    <row r="12" spans="2:6">
      <c r="B12" s="43">
        <v>8</v>
      </c>
      <c r="C12" s="43" t="s">
        <v>757</v>
      </c>
      <c r="D12" s="43">
        <v>13.2</v>
      </c>
    </row>
    <row r="13" spans="2:6">
      <c r="B13" s="43">
        <v>9</v>
      </c>
      <c r="C13" s="43" t="s">
        <v>758</v>
      </c>
      <c r="D13" s="43">
        <v>28.21</v>
      </c>
      <c r="F13">
        <f>D13</f>
        <v>28.21</v>
      </c>
    </row>
    <row r="14" spans="2:6">
      <c r="B14" s="43">
        <v>10</v>
      </c>
      <c r="C14" s="43" t="s">
        <v>639</v>
      </c>
      <c r="D14" s="43">
        <v>6.1</v>
      </c>
    </row>
    <row r="15" spans="2:6">
      <c r="B15" s="43">
        <v>11</v>
      </c>
      <c r="C15" s="43" t="s">
        <v>35</v>
      </c>
      <c r="D15" s="43">
        <v>4.5999999999999996</v>
      </c>
    </row>
    <row r="16" spans="2:6">
      <c r="B16" s="43">
        <v>12</v>
      </c>
      <c r="C16" s="43" t="s">
        <v>639</v>
      </c>
      <c r="D16" s="43">
        <v>12.8</v>
      </c>
    </row>
    <row r="17" spans="2:6">
      <c r="B17" s="43">
        <v>13</v>
      </c>
      <c r="C17" s="43" t="s">
        <v>759</v>
      </c>
      <c r="D17" s="43">
        <v>39.630000000000003</v>
      </c>
    </row>
    <row r="18" spans="2:6">
      <c r="B18" s="43">
        <v>14</v>
      </c>
      <c r="C18" s="43" t="s">
        <v>760</v>
      </c>
      <c r="D18" s="43">
        <v>8.5</v>
      </c>
    </row>
    <row r="19" spans="2:6">
      <c r="B19" s="43">
        <v>15</v>
      </c>
      <c r="C19" s="43" t="s">
        <v>486</v>
      </c>
      <c r="D19" s="43">
        <v>25.42</v>
      </c>
    </row>
    <row r="20" spans="2:6">
      <c r="B20" s="43">
        <v>16</v>
      </c>
      <c r="C20" s="43" t="s">
        <v>761</v>
      </c>
      <c r="D20" s="43">
        <v>3.3</v>
      </c>
    </row>
    <row r="21" spans="2:6">
      <c r="B21" s="43">
        <v>17</v>
      </c>
      <c r="C21" s="43" t="s">
        <v>762</v>
      </c>
      <c r="D21" s="43">
        <f>8.6+10.8</f>
        <v>19.399999999999999</v>
      </c>
      <c r="F21">
        <f>D21</f>
        <v>19.399999999999999</v>
      </c>
    </row>
    <row r="22" spans="2:6">
      <c r="B22" s="43">
        <v>18</v>
      </c>
      <c r="C22" s="43" t="s">
        <v>639</v>
      </c>
      <c r="D22" s="43">
        <v>3.7</v>
      </c>
    </row>
    <row r="23" spans="2:6">
      <c r="B23" s="51">
        <v>19</v>
      </c>
      <c r="C23" s="51" t="s">
        <v>763</v>
      </c>
      <c r="D23" s="43">
        <v>17.3</v>
      </c>
    </row>
    <row r="24" spans="2:6">
      <c r="B24" s="43">
        <v>20</v>
      </c>
      <c r="C24" s="43" t="s">
        <v>584</v>
      </c>
      <c r="D24" s="52">
        <v>139.19999999999999</v>
      </c>
    </row>
    <row r="25" spans="2:6">
      <c r="B25" s="53"/>
      <c r="D25">
        <f>SUM(D5:D24)</f>
        <v>460.46</v>
      </c>
    </row>
    <row r="26" spans="2:6">
      <c r="B26" s="53"/>
      <c r="C26" t="s">
        <v>516</v>
      </c>
      <c r="D26">
        <v>6.25</v>
      </c>
    </row>
    <row r="27" spans="2:6">
      <c r="B27" s="53"/>
      <c r="D27">
        <f>SUM(D25:D26)</f>
        <v>466.71</v>
      </c>
      <c r="F27">
        <f>D27-F13-F21</f>
        <v>419.1</v>
      </c>
    </row>
    <row r="28" spans="2:6">
      <c r="B28" s="53"/>
    </row>
    <row r="29" spans="2:6" ht="15">
      <c r="B29" s="41" t="s">
        <v>629</v>
      </c>
    </row>
    <row r="30" spans="2:6">
      <c r="B30" s="43">
        <v>1</v>
      </c>
      <c r="C30" s="43" t="s">
        <v>764</v>
      </c>
      <c r="D30" s="43">
        <v>12.3</v>
      </c>
    </row>
    <row r="31" spans="2:6">
      <c r="B31" s="44">
        <v>2</v>
      </c>
      <c r="C31" s="44" t="s">
        <v>765</v>
      </c>
      <c r="D31" s="44">
        <v>9.1300000000000008</v>
      </c>
    </row>
    <row r="32" spans="2:6">
      <c r="B32" s="44">
        <v>3</v>
      </c>
      <c r="C32" s="44" t="s">
        <v>766</v>
      </c>
      <c r="D32" s="44">
        <v>3.43</v>
      </c>
    </row>
    <row r="33" spans="2:6">
      <c r="B33" s="43">
        <v>4</v>
      </c>
      <c r="C33" s="44" t="s">
        <v>767</v>
      </c>
      <c r="D33" s="44">
        <v>2.95</v>
      </c>
    </row>
    <row r="34" spans="2:6">
      <c r="B34" s="43">
        <v>5</v>
      </c>
      <c r="C34" s="44" t="s">
        <v>768</v>
      </c>
      <c r="D34" s="44">
        <v>22.16</v>
      </c>
    </row>
    <row r="35" spans="2:6">
      <c r="B35" s="43">
        <v>6</v>
      </c>
      <c r="C35" s="44" t="s">
        <v>769</v>
      </c>
      <c r="D35" s="44">
        <v>13.9</v>
      </c>
    </row>
    <row r="36" spans="2:6">
      <c r="B36" s="43">
        <v>7</v>
      </c>
      <c r="C36" s="44" t="s">
        <v>770</v>
      </c>
      <c r="D36" s="44">
        <v>11.67</v>
      </c>
    </row>
    <row r="37" spans="2:6">
      <c r="B37" s="43">
        <v>8</v>
      </c>
      <c r="C37" s="44" t="s">
        <v>769</v>
      </c>
      <c r="D37" s="44">
        <v>13.63</v>
      </c>
    </row>
    <row r="38" spans="2:6">
      <c r="B38" s="43">
        <v>9</v>
      </c>
      <c r="C38" s="44" t="s">
        <v>771</v>
      </c>
      <c r="D38" s="44">
        <v>13.5</v>
      </c>
    </row>
    <row r="39" spans="2:6">
      <c r="B39" s="43">
        <v>10</v>
      </c>
      <c r="C39" s="44" t="s">
        <v>772</v>
      </c>
      <c r="D39" s="44">
        <v>12.2</v>
      </c>
    </row>
    <row r="40" spans="2:6">
      <c r="B40" s="43">
        <v>11</v>
      </c>
      <c r="C40" s="44" t="s">
        <v>773</v>
      </c>
      <c r="D40" s="44">
        <v>19.3</v>
      </c>
    </row>
    <row r="41" spans="2:6">
      <c r="B41" s="43">
        <v>12</v>
      </c>
      <c r="C41" s="44" t="s">
        <v>774</v>
      </c>
      <c r="D41" s="44">
        <v>12.5</v>
      </c>
    </row>
    <row r="42" spans="2:6">
      <c r="B42" s="43">
        <v>13</v>
      </c>
      <c r="C42" s="44" t="s">
        <v>772</v>
      </c>
      <c r="D42" s="44">
        <v>13.4</v>
      </c>
    </row>
    <row r="43" spans="2:6">
      <c r="B43" s="43">
        <v>14</v>
      </c>
      <c r="C43" s="44" t="s">
        <v>773</v>
      </c>
      <c r="D43" s="44">
        <v>20.399999999999999</v>
      </c>
    </row>
    <row r="44" spans="2:6">
      <c r="B44" s="43">
        <v>15</v>
      </c>
      <c r="C44" s="44" t="s">
        <v>774</v>
      </c>
      <c r="D44" s="44">
        <v>13.24</v>
      </c>
    </row>
    <row r="45" spans="2:6">
      <c r="B45" s="43">
        <v>16</v>
      </c>
      <c r="C45" s="44" t="s">
        <v>775</v>
      </c>
      <c r="D45" s="44">
        <v>101.99</v>
      </c>
    </row>
    <row r="46" spans="2:6">
      <c r="B46" s="43">
        <v>17</v>
      </c>
      <c r="C46" s="44" t="s">
        <v>584</v>
      </c>
      <c r="D46" s="44">
        <v>47.33</v>
      </c>
      <c r="F46">
        <f>D45+D46</f>
        <v>149.32</v>
      </c>
    </row>
    <row r="47" spans="2:6">
      <c r="B47" s="43"/>
      <c r="C47" s="44"/>
      <c r="D47" s="44"/>
    </row>
    <row r="48" spans="2:6">
      <c r="D48">
        <f>SUM(D30:D47)</f>
        <v>343.03</v>
      </c>
    </row>
    <row r="49" spans="2:4">
      <c r="C49" t="s">
        <v>43</v>
      </c>
      <c r="D49">
        <v>7.35</v>
      </c>
    </row>
    <row r="50" spans="2:4">
      <c r="C50" t="s">
        <v>516</v>
      </c>
      <c r="D50">
        <v>12.45</v>
      </c>
    </row>
    <row r="51" spans="2:4">
      <c r="D51">
        <f>SUM(D48:D50)</f>
        <v>362.83</v>
      </c>
    </row>
    <row r="52" spans="2:4" ht="15">
      <c r="B52" s="41" t="s">
        <v>776</v>
      </c>
    </row>
    <row r="53" spans="2:4">
      <c r="B53" s="43">
        <v>1</v>
      </c>
      <c r="C53" s="43" t="s">
        <v>777</v>
      </c>
      <c r="D53" s="43">
        <v>13.2</v>
      </c>
    </row>
    <row r="54" spans="2:4">
      <c r="B54" s="43">
        <v>2</v>
      </c>
      <c r="C54" s="43" t="s">
        <v>777</v>
      </c>
      <c r="D54" s="43">
        <v>12.6</v>
      </c>
    </row>
    <row r="55" spans="2:4">
      <c r="B55" s="43">
        <v>3</v>
      </c>
      <c r="C55" s="43" t="s">
        <v>778</v>
      </c>
      <c r="D55" s="43">
        <v>18.7</v>
      </c>
    </row>
    <row r="56" spans="2:4">
      <c r="B56" s="43">
        <v>4</v>
      </c>
      <c r="C56" s="43" t="s">
        <v>779</v>
      </c>
      <c r="D56" s="43">
        <v>13</v>
      </c>
    </row>
    <row r="57" spans="2:4">
      <c r="B57" s="43">
        <v>5</v>
      </c>
      <c r="C57" s="43" t="s">
        <v>780</v>
      </c>
      <c r="D57" s="43">
        <v>6.5</v>
      </c>
    </row>
    <row r="58" spans="2:4">
      <c r="B58" s="43">
        <v>6</v>
      </c>
      <c r="C58" s="43" t="s">
        <v>766</v>
      </c>
      <c r="D58" s="43">
        <v>4.5</v>
      </c>
    </row>
    <row r="59" spans="2:4">
      <c r="B59" s="43">
        <v>7</v>
      </c>
      <c r="C59" s="43" t="s">
        <v>638</v>
      </c>
      <c r="D59" s="43">
        <v>1.5</v>
      </c>
    </row>
    <row r="60" spans="2:4">
      <c r="B60" s="43">
        <v>8</v>
      </c>
      <c r="C60" s="43" t="s">
        <v>639</v>
      </c>
      <c r="D60" s="43">
        <v>3.1</v>
      </c>
    </row>
    <row r="61" spans="2:4">
      <c r="B61" s="43">
        <v>9</v>
      </c>
      <c r="C61" s="43" t="s">
        <v>639</v>
      </c>
      <c r="D61" s="43">
        <v>9.1</v>
      </c>
    </row>
    <row r="62" spans="2:4">
      <c r="B62" s="43">
        <v>10</v>
      </c>
      <c r="C62" s="43" t="s">
        <v>781</v>
      </c>
      <c r="D62" s="43">
        <v>12.3</v>
      </c>
    </row>
    <row r="63" spans="2:4">
      <c r="B63" s="43">
        <v>11</v>
      </c>
      <c r="C63" s="43" t="s">
        <v>781</v>
      </c>
      <c r="D63" s="43">
        <v>11.8</v>
      </c>
    </row>
    <row r="64" spans="2:4">
      <c r="B64" s="43">
        <v>12</v>
      </c>
      <c r="C64" s="43" t="s">
        <v>781</v>
      </c>
      <c r="D64" s="43">
        <v>27.4</v>
      </c>
    </row>
    <row r="65" spans="2:5">
      <c r="B65" s="43">
        <v>13</v>
      </c>
      <c r="C65" s="43" t="s">
        <v>782</v>
      </c>
      <c r="D65" s="43">
        <v>12.5</v>
      </c>
    </row>
    <row r="66" spans="2:5">
      <c r="B66" s="43">
        <v>14</v>
      </c>
      <c r="C66" s="43" t="s">
        <v>782</v>
      </c>
      <c r="D66" s="43">
        <v>6</v>
      </c>
    </row>
    <row r="67" spans="2:5">
      <c r="B67" s="43">
        <v>15</v>
      </c>
      <c r="C67" s="43" t="s">
        <v>584</v>
      </c>
      <c r="D67" s="43">
        <v>183.7</v>
      </c>
    </row>
    <row r="68" spans="2:5">
      <c r="B68" s="43">
        <v>16</v>
      </c>
      <c r="C68" s="54" t="s">
        <v>783</v>
      </c>
      <c r="D68" s="43"/>
      <c r="E68">
        <v>12.8</v>
      </c>
    </row>
    <row r="69" spans="2:5">
      <c r="B69" s="43">
        <v>17</v>
      </c>
      <c r="C69" s="54" t="s">
        <v>783</v>
      </c>
      <c r="D69" s="43"/>
      <c r="E69">
        <v>13.8</v>
      </c>
    </row>
    <row r="70" spans="2:5">
      <c r="B70" s="43">
        <v>18</v>
      </c>
      <c r="C70" s="54" t="s">
        <v>783</v>
      </c>
      <c r="D70" s="43"/>
      <c r="E70">
        <v>19.100000000000001</v>
      </c>
    </row>
    <row r="71" spans="2:5">
      <c r="B71" s="43">
        <v>19</v>
      </c>
      <c r="C71" s="54" t="s">
        <v>783</v>
      </c>
      <c r="D71" s="43"/>
      <c r="E71">
        <v>12.5</v>
      </c>
    </row>
    <row r="72" spans="2:5">
      <c r="B72" s="43">
        <v>20</v>
      </c>
      <c r="C72" s="54" t="s">
        <v>784</v>
      </c>
      <c r="D72" s="43"/>
      <c r="E72">
        <v>19</v>
      </c>
    </row>
    <row r="73" spans="2:5">
      <c r="B73" s="43">
        <v>21</v>
      </c>
      <c r="C73" s="43" t="s">
        <v>785</v>
      </c>
      <c r="D73" s="43">
        <v>12.8</v>
      </c>
    </row>
    <row r="74" spans="2:5">
      <c r="B74" s="43">
        <v>22</v>
      </c>
      <c r="C74" s="43" t="s">
        <v>786</v>
      </c>
      <c r="D74" s="43">
        <v>11.8</v>
      </c>
    </row>
    <row r="75" spans="2:5">
      <c r="B75" s="43">
        <v>23</v>
      </c>
      <c r="C75" s="43" t="s">
        <v>786</v>
      </c>
      <c r="D75" s="43">
        <v>20.399999999999999</v>
      </c>
    </row>
    <row r="76" spans="2:5">
      <c r="B76" s="43">
        <v>24</v>
      </c>
      <c r="C76" s="43" t="s">
        <v>786</v>
      </c>
      <c r="D76" s="43">
        <v>20</v>
      </c>
    </row>
    <row r="77" spans="2:5">
      <c r="B77" s="43">
        <v>25</v>
      </c>
      <c r="C77" s="43" t="s">
        <v>639</v>
      </c>
      <c r="D77" s="43">
        <v>3.4</v>
      </c>
    </row>
    <row r="78" spans="2:5">
      <c r="B78" s="43">
        <v>26</v>
      </c>
      <c r="C78" s="43" t="s">
        <v>81</v>
      </c>
      <c r="D78" s="43">
        <v>2.4</v>
      </c>
    </row>
    <row r="79" spans="2:5">
      <c r="D79">
        <f>SUM(D53:D78)</f>
        <v>406.69999999999993</v>
      </c>
    </row>
    <row r="80" spans="2:5">
      <c r="C80" t="s">
        <v>516</v>
      </c>
      <c r="D80">
        <v>12.45</v>
      </c>
    </row>
    <row r="81" spans="2:4">
      <c r="D81">
        <f>SUM(D79:D80)</f>
        <v>419.14999999999992</v>
      </c>
    </row>
    <row r="82" spans="2:4" ht="15">
      <c r="B82" s="41" t="s">
        <v>787</v>
      </c>
    </row>
    <row r="83" spans="2:4">
      <c r="B83" s="43">
        <v>1</v>
      </c>
      <c r="C83" s="54" t="s">
        <v>788</v>
      </c>
      <c r="D83" s="43"/>
    </row>
    <row r="84" spans="2:4">
      <c r="B84" s="43">
        <v>2</v>
      </c>
      <c r="C84" s="54" t="s">
        <v>788</v>
      </c>
      <c r="D84" s="43"/>
    </row>
    <row r="85" spans="2:4">
      <c r="B85" s="43">
        <v>3</v>
      </c>
      <c r="C85" s="54" t="s">
        <v>788</v>
      </c>
      <c r="D85" s="43"/>
    </row>
    <row r="86" spans="2:4">
      <c r="B86" s="43">
        <v>4</v>
      </c>
      <c r="C86" s="43" t="s">
        <v>789</v>
      </c>
      <c r="D86" s="43">
        <v>13.2</v>
      </c>
    </row>
    <row r="87" spans="2:4">
      <c r="B87" s="43">
        <v>5</v>
      </c>
      <c r="C87" s="43" t="s">
        <v>639</v>
      </c>
      <c r="D87" s="43">
        <v>6.5</v>
      </c>
    </row>
    <row r="88" spans="2:4">
      <c r="B88" s="43">
        <v>6</v>
      </c>
      <c r="C88" s="43" t="s">
        <v>639</v>
      </c>
      <c r="D88" s="43">
        <v>5.5</v>
      </c>
    </row>
    <row r="89" spans="2:4">
      <c r="B89" s="43">
        <v>7</v>
      </c>
      <c r="C89" s="43" t="s">
        <v>638</v>
      </c>
      <c r="D89" s="43">
        <v>1.5</v>
      </c>
    </row>
    <row r="90" spans="2:4">
      <c r="B90" s="43">
        <v>8</v>
      </c>
      <c r="C90" s="43" t="s">
        <v>639</v>
      </c>
      <c r="D90" s="43">
        <v>9.1</v>
      </c>
    </row>
    <row r="91" spans="2:4">
      <c r="B91" s="43">
        <v>9</v>
      </c>
      <c r="C91" s="43" t="s">
        <v>790</v>
      </c>
      <c r="D91" s="43">
        <v>3.1</v>
      </c>
    </row>
    <row r="92" spans="2:4">
      <c r="B92" s="43">
        <v>10</v>
      </c>
      <c r="C92" s="43" t="s">
        <v>791</v>
      </c>
      <c r="D92" s="43">
        <v>12.2</v>
      </c>
    </row>
    <row r="93" spans="2:4">
      <c r="B93" s="43">
        <v>11</v>
      </c>
      <c r="C93" s="43" t="s">
        <v>792</v>
      </c>
      <c r="D93" s="43">
        <v>12.5</v>
      </c>
    </row>
    <row r="94" spans="2:4">
      <c r="B94" s="43">
        <v>12</v>
      </c>
      <c r="C94" s="43" t="s">
        <v>792</v>
      </c>
      <c r="D94" s="43">
        <v>27.4</v>
      </c>
    </row>
    <row r="95" spans="2:4">
      <c r="B95" s="43">
        <v>13</v>
      </c>
      <c r="C95" s="43" t="s">
        <v>785</v>
      </c>
      <c r="D95" s="43">
        <v>12.7</v>
      </c>
    </row>
    <row r="96" spans="2:4">
      <c r="B96" s="43">
        <v>14</v>
      </c>
      <c r="C96" s="43" t="s">
        <v>793</v>
      </c>
      <c r="D96" s="43">
        <v>12.7</v>
      </c>
    </row>
    <row r="97" spans="2:4">
      <c r="B97" s="43">
        <v>15</v>
      </c>
      <c r="C97" s="43" t="s">
        <v>794</v>
      </c>
      <c r="D97" s="43">
        <v>27.1</v>
      </c>
    </row>
    <row r="98" spans="2:4">
      <c r="B98" s="43">
        <v>16</v>
      </c>
      <c r="C98" s="43" t="s">
        <v>794</v>
      </c>
      <c r="D98" s="43">
        <v>19.399999999999999</v>
      </c>
    </row>
    <row r="99" spans="2:4">
      <c r="B99" s="43">
        <v>17</v>
      </c>
      <c r="C99" s="43" t="s">
        <v>795</v>
      </c>
      <c r="D99" s="43">
        <v>12.4</v>
      </c>
    </row>
    <row r="100" spans="2:4">
      <c r="B100" s="43">
        <v>18</v>
      </c>
      <c r="C100" s="43" t="s">
        <v>796</v>
      </c>
      <c r="D100" s="43">
        <v>19.7</v>
      </c>
    </row>
    <row r="101" spans="2:4">
      <c r="B101" s="43">
        <v>19</v>
      </c>
      <c r="C101" s="43" t="s">
        <v>797</v>
      </c>
      <c r="D101" s="43">
        <v>12.8</v>
      </c>
    </row>
    <row r="102" spans="2:4">
      <c r="B102" s="43">
        <v>20</v>
      </c>
      <c r="C102" s="43" t="s">
        <v>798</v>
      </c>
      <c r="D102" s="43">
        <v>11.8</v>
      </c>
    </row>
    <row r="103" spans="2:4">
      <c r="B103" s="43">
        <v>21</v>
      </c>
      <c r="C103" s="43" t="s">
        <v>799</v>
      </c>
      <c r="D103" s="43">
        <v>38.4</v>
      </c>
    </row>
    <row r="104" spans="2:4">
      <c r="B104" s="43">
        <v>22</v>
      </c>
      <c r="C104" s="43" t="s">
        <v>584</v>
      </c>
      <c r="D104" s="43">
        <v>183.7</v>
      </c>
    </row>
    <row r="105" spans="2:4">
      <c r="D105">
        <f>SUM(D83:D104)</f>
        <v>441.7</v>
      </c>
    </row>
    <row r="106" spans="2:4">
      <c r="C106" t="s">
        <v>516</v>
      </c>
      <c r="D106">
        <v>6.25</v>
      </c>
    </row>
    <row r="107" spans="2:4" ht="28.5">
      <c r="C107" s="55" t="s">
        <v>800</v>
      </c>
      <c r="D107">
        <v>38.61</v>
      </c>
    </row>
    <row r="108" spans="2:4">
      <c r="D108">
        <f>SUM(D105:D107)</f>
        <v>486.56</v>
      </c>
    </row>
  </sheetData>
  <pageMargins left="0.70866141732283472" right="0.70866141732283472" top="0.74803149606299213" bottom="0.74803149606299213" header="0.51181102362204722" footer="0.51181102362204722"/>
  <pageSetup paperSize="9" scale="97" firstPageNumber="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D29"/>
  <sheetViews>
    <sheetView zoomScaleNormal="100" workbookViewId="0">
      <selection activeCell="D30" sqref="D30"/>
    </sheetView>
  </sheetViews>
  <sheetFormatPr defaultRowHeight="14.25"/>
  <cols>
    <col min="1" max="2" width="8.875"/>
    <col min="3" max="3" width="16"/>
    <col min="4" max="1025" width="8.875"/>
  </cols>
  <sheetData>
    <row r="2" spans="3:4" ht="15">
      <c r="C2" s="41" t="s">
        <v>629</v>
      </c>
    </row>
    <row r="3" spans="3:4">
      <c r="C3" s="43" t="s">
        <v>801</v>
      </c>
      <c r="D3" s="43">
        <v>36.9</v>
      </c>
    </row>
    <row r="4" spans="3:4">
      <c r="C4" s="43" t="s">
        <v>35</v>
      </c>
      <c r="D4" s="43">
        <v>3.8</v>
      </c>
    </row>
    <row r="5" spans="3:4">
      <c r="C5" s="43" t="s">
        <v>639</v>
      </c>
      <c r="D5" s="43">
        <v>2.9</v>
      </c>
    </row>
    <row r="6" spans="3:4">
      <c r="C6" s="43" t="s">
        <v>802</v>
      </c>
      <c r="D6" s="43">
        <v>15.8</v>
      </c>
    </row>
    <row r="7" spans="3:4">
      <c r="C7" s="43" t="s">
        <v>584</v>
      </c>
      <c r="D7" s="43">
        <v>6.9</v>
      </c>
    </row>
    <row r="8" spans="3:4">
      <c r="C8" s="43" t="s">
        <v>104</v>
      </c>
      <c r="D8" s="43">
        <v>34.1</v>
      </c>
    </row>
    <row r="9" spans="3:4">
      <c r="C9" s="43" t="s">
        <v>584</v>
      </c>
      <c r="D9" s="43">
        <v>7.5</v>
      </c>
    </row>
    <row r="10" spans="3:4">
      <c r="C10" s="43" t="s">
        <v>76</v>
      </c>
      <c r="D10" s="43">
        <v>5.0999999999999996</v>
      </c>
    </row>
    <row r="11" spans="3:4">
      <c r="C11" s="43" t="s">
        <v>803</v>
      </c>
      <c r="D11" s="43">
        <v>21.6</v>
      </c>
    </row>
    <row r="12" spans="3:4">
      <c r="C12" s="43" t="s">
        <v>793</v>
      </c>
      <c r="D12" s="43">
        <v>5.9</v>
      </c>
    </row>
    <row r="13" spans="3:4">
      <c r="C13" s="43" t="s">
        <v>793</v>
      </c>
      <c r="D13" s="43">
        <v>9.1</v>
      </c>
    </row>
    <row r="14" spans="3:4">
      <c r="C14" s="43" t="s">
        <v>486</v>
      </c>
      <c r="D14" s="43">
        <v>36.299999999999997</v>
      </c>
    </row>
    <row r="15" spans="3:4">
      <c r="C15" s="43" t="s">
        <v>804</v>
      </c>
      <c r="D15" s="43">
        <v>5.2</v>
      </c>
    </row>
    <row r="16" spans="3:4">
      <c r="C16" s="43" t="s">
        <v>486</v>
      </c>
      <c r="D16" s="43">
        <v>71.2</v>
      </c>
    </row>
    <row r="17" spans="3:4">
      <c r="C17" s="44" t="s">
        <v>584</v>
      </c>
      <c r="D17" s="44">
        <v>31.3</v>
      </c>
    </row>
    <row r="18" spans="3:4">
      <c r="D18">
        <f>SUM(D3:D17)</f>
        <v>293.59999999999997</v>
      </c>
    </row>
    <row r="19" spans="3:4">
      <c r="C19" t="s">
        <v>41</v>
      </c>
    </row>
    <row r="20" spans="3:4">
      <c r="C20" t="s">
        <v>584</v>
      </c>
    </row>
    <row r="22" spans="3:4" ht="15">
      <c r="C22" s="41" t="s">
        <v>197</v>
      </c>
    </row>
    <row r="23" spans="3:4">
      <c r="C23" s="43" t="s">
        <v>76</v>
      </c>
      <c r="D23" s="43">
        <v>36.94</v>
      </c>
    </row>
    <row r="24" spans="3:4">
      <c r="C24" s="43" t="s">
        <v>805</v>
      </c>
      <c r="D24" s="43">
        <v>21.6</v>
      </c>
    </row>
    <row r="25" spans="3:4">
      <c r="C25" s="43" t="s">
        <v>806</v>
      </c>
      <c r="D25" s="43">
        <v>5.6</v>
      </c>
    </row>
    <row r="26" spans="3:4">
      <c r="C26" s="43" t="s">
        <v>584</v>
      </c>
      <c r="D26" s="43">
        <v>20.3</v>
      </c>
    </row>
    <row r="27" spans="3:4">
      <c r="D27">
        <f>SUM(D23:D26)</f>
        <v>84.44</v>
      </c>
    </row>
    <row r="29" spans="3:4">
      <c r="D29">
        <f>D18+D27</f>
        <v>378.03999999999996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8"/>
  <sheetViews>
    <sheetView topLeftCell="A15" zoomScaleNormal="100" workbookViewId="0">
      <selection activeCell="J30" sqref="J30"/>
    </sheetView>
  </sheetViews>
  <sheetFormatPr defaultRowHeight="14.25"/>
  <cols>
    <col min="1" max="2" width="8.875"/>
    <col min="3" max="3" width="28"/>
    <col min="4" max="1025" width="8.875"/>
  </cols>
  <sheetData>
    <row r="2" spans="3:4" ht="15">
      <c r="C2" s="41" t="s">
        <v>807</v>
      </c>
    </row>
    <row r="3" spans="3:4" ht="15">
      <c r="C3" s="41" t="s">
        <v>808</v>
      </c>
    </row>
    <row r="5" spans="3:4">
      <c r="C5" s="43" t="s">
        <v>486</v>
      </c>
      <c r="D5" s="43">
        <v>5.3</v>
      </c>
    </row>
    <row r="6" spans="3:4">
      <c r="C6" s="43" t="s">
        <v>5</v>
      </c>
      <c r="D6" s="43">
        <v>16.3</v>
      </c>
    </row>
    <row r="7" spans="3:4">
      <c r="C7" s="43" t="s">
        <v>5</v>
      </c>
      <c r="D7" s="43">
        <v>11.8</v>
      </c>
    </row>
    <row r="8" spans="3:4">
      <c r="C8" s="43" t="s">
        <v>5</v>
      </c>
      <c r="D8" s="43">
        <v>11</v>
      </c>
    </row>
    <row r="9" spans="3:4">
      <c r="C9" s="43" t="s">
        <v>48</v>
      </c>
      <c r="D9" s="43">
        <v>16.3</v>
      </c>
    </row>
    <row r="10" spans="3:4">
      <c r="C10" s="43" t="s">
        <v>18</v>
      </c>
      <c r="D10" s="43">
        <v>43.5</v>
      </c>
    </row>
    <row r="11" spans="3:4">
      <c r="C11" s="43" t="s">
        <v>549</v>
      </c>
      <c r="D11" s="43">
        <v>10.3</v>
      </c>
    </row>
    <row r="12" spans="3:4">
      <c r="C12" s="43" t="s">
        <v>584</v>
      </c>
      <c r="D12" s="43">
        <v>36</v>
      </c>
    </row>
    <row r="13" spans="3:4">
      <c r="C13" s="43" t="s">
        <v>809</v>
      </c>
      <c r="D13" s="43">
        <v>18.3</v>
      </c>
    </row>
    <row r="14" spans="3:4">
      <c r="C14" s="43" t="s">
        <v>5</v>
      </c>
      <c r="D14" s="43">
        <v>31.1</v>
      </c>
    </row>
    <row r="15" spans="3:4">
      <c r="C15" s="43" t="s">
        <v>81</v>
      </c>
      <c r="D15" s="43">
        <v>9.3000000000000007</v>
      </c>
    </row>
    <row r="16" spans="3:4">
      <c r="C16" s="43" t="s">
        <v>35</v>
      </c>
      <c r="D16" s="43">
        <v>7.2</v>
      </c>
    </row>
    <row r="17" spans="2:4">
      <c r="C17" s="43" t="s">
        <v>52</v>
      </c>
      <c r="D17" s="43">
        <v>3.8</v>
      </c>
    </row>
    <row r="18" spans="2:4">
      <c r="C18" s="43" t="s">
        <v>52</v>
      </c>
      <c r="D18" s="43">
        <v>3.9</v>
      </c>
    </row>
    <row r="19" spans="2:4">
      <c r="C19" s="43" t="s">
        <v>810</v>
      </c>
      <c r="D19" s="43">
        <v>15.2</v>
      </c>
    </row>
    <row r="20" spans="2:4">
      <c r="C20" s="43" t="s">
        <v>584</v>
      </c>
      <c r="D20" s="43">
        <v>5.3</v>
      </c>
    </row>
    <row r="21" spans="2:4">
      <c r="C21" s="43" t="s">
        <v>785</v>
      </c>
      <c r="D21" s="43">
        <v>9.4</v>
      </c>
    </row>
    <row r="22" spans="2:4">
      <c r="C22" s="43" t="s">
        <v>785</v>
      </c>
      <c r="D22" s="43">
        <v>7.4</v>
      </c>
    </row>
    <row r="23" spans="2:4">
      <c r="C23" s="43" t="s">
        <v>785</v>
      </c>
      <c r="D23" s="43">
        <v>21.8</v>
      </c>
    </row>
    <row r="24" spans="2:4">
      <c r="C24" s="43" t="s">
        <v>584</v>
      </c>
      <c r="D24" s="43">
        <v>11.2</v>
      </c>
    </row>
    <row r="25" spans="2:4">
      <c r="D25">
        <f>SUM(D5:D24)</f>
        <v>294.40000000000003</v>
      </c>
    </row>
    <row r="27" spans="2:4" ht="15">
      <c r="C27" s="56" t="s">
        <v>629</v>
      </c>
    </row>
    <row r="28" spans="2:4" ht="15">
      <c r="C28" s="50" t="s">
        <v>811</v>
      </c>
    </row>
    <row r="29" spans="2:4">
      <c r="B29" s="43">
        <v>1</v>
      </c>
      <c r="C29" s="43" t="s">
        <v>584</v>
      </c>
      <c r="D29" s="43">
        <v>56.2</v>
      </c>
    </row>
    <row r="30" spans="2:4">
      <c r="B30" s="43">
        <v>2</v>
      </c>
      <c r="C30" s="43" t="s">
        <v>812</v>
      </c>
      <c r="D30" s="43">
        <v>17.7</v>
      </c>
    </row>
    <row r="31" spans="2:4">
      <c r="B31" s="43">
        <v>3</v>
      </c>
      <c r="C31" s="43" t="s">
        <v>813</v>
      </c>
      <c r="D31" s="43">
        <v>30.8</v>
      </c>
    </row>
    <row r="32" spans="2:4">
      <c r="B32" s="43">
        <v>4</v>
      </c>
      <c r="C32" s="43" t="s">
        <v>814</v>
      </c>
      <c r="D32" s="43">
        <v>15.2</v>
      </c>
    </row>
    <row r="33" spans="2:4">
      <c r="B33" s="43">
        <v>5</v>
      </c>
      <c r="C33" s="43" t="s">
        <v>815</v>
      </c>
      <c r="D33" s="43">
        <v>36.700000000000003</v>
      </c>
    </row>
    <row r="34" spans="2:4">
      <c r="B34" s="43">
        <v>6</v>
      </c>
      <c r="C34" s="43" t="s">
        <v>815</v>
      </c>
      <c r="D34" s="43">
        <v>18</v>
      </c>
    </row>
    <row r="35" spans="2:4">
      <c r="B35" s="43">
        <v>7</v>
      </c>
      <c r="C35" s="43" t="s">
        <v>816</v>
      </c>
      <c r="D35" s="43">
        <v>12.9</v>
      </c>
    </row>
    <row r="36" spans="2:4">
      <c r="B36" s="43">
        <v>8</v>
      </c>
      <c r="C36" s="43" t="s">
        <v>26</v>
      </c>
      <c r="D36" s="43">
        <v>12.3</v>
      </c>
    </row>
    <row r="38" spans="2:4">
      <c r="D38">
        <f>SUM(D29:D37)</f>
        <v>199.80000000000004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206"/>
  <sheetViews>
    <sheetView topLeftCell="A76" zoomScaleNormal="100" workbookViewId="0">
      <selection activeCell="B1" sqref="B1:F50"/>
    </sheetView>
  </sheetViews>
  <sheetFormatPr defaultRowHeight="14.25"/>
  <cols>
    <col min="1" max="2" width="8.875"/>
    <col min="3" max="3" width="9.25" style="40"/>
    <col min="4" max="4" width="26.125"/>
    <col min="5" max="1025" width="8.875"/>
  </cols>
  <sheetData>
    <row r="1" spans="3:5" ht="15">
      <c r="C1"/>
      <c r="D1" s="41" t="s">
        <v>653</v>
      </c>
    </row>
    <row r="2" spans="3:5">
      <c r="C2" s="42">
        <v>1</v>
      </c>
      <c r="D2" s="43" t="s">
        <v>817</v>
      </c>
      <c r="E2" s="43">
        <v>14.6</v>
      </c>
    </row>
    <row r="3" spans="3:5">
      <c r="C3" s="42">
        <v>2</v>
      </c>
      <c r="D3" s="43" t="s">
        <v>460</v>
      </c>
      <c r="E3" s="43">
        <v>28.1</v>
      </c>
    </row>
    <row r="4" spans="3:5">
      <c r="C4" s="42">
        <v>3</v>
      </c>
      <c r="D4" s="43" t="s">
        <v>818</v>
      </c>
      <c r="E4" s="43">
        <v>27.1</v>
      </c>
    </row>
    <row r="5" spans="3:5">
      <c r="C5" s="42">
        <v>4</v>
      </c>
      <c r="D5" s="43" t="s">
        <v>819</v>
      </c>
      <c r="E5" s="43">
        <v>27.1</v>
      </c>
    </row>
    <row r="6" spans="3:5">
      <c r="C6" s="42">
        <v>5</v>
      </c>
      <c r="D6" s="43" t="s">
        <v>819</v>
      </c>
      <c r="E6" s="43">
        <v>28.3</v>
      </c>
    </row>
    <row r="7" spans="3:5">
      <c r="C7" s="42">
        <v>6</v>
      </c>
      <c r="D7" s="43" t="s">
        <v>819</v>
      </c>
      <c r="E7" s="43">
        <v>28.1</v>
      </c>
    </row>
    <row r="8" spans="3:5">
      <c r="C8" s="42">
        <v>7</v>
      </c>
      <c r="D8" s="43" t="s">
        <v>819</v>
      </c>
      <c r="E8" s="43">
        <v>27.6</v>
      </c>
    </row>
    <row r="9" spans="3:5">
      <c r="C9" s="42">
        <v>8</v>
      </c>
      <c r="D9" s="43" t="s">
        <v>819</v>
      </c>
      <c r="E9" s="43">
        <v>27.4</v>
      </c>
    </row>
    <row r="10" spans="3:5">
      <c r="C10" s="42">
        <v>9</v>
      </c>
      <c r="D10" s="43" t="s">
        <v>584</v>
      </c>
      <c r="E10" s="43">
        <v>94.6</v>
      </c>
    </row>
    <row r="11" spans="3:5">
      <c r="C11" s="42">
        <v>10</v>
      </c>
      <c r="D11" s="43" t="s">
        <v>820</v>
      </c>
      <c r="E11" s="43">
        <v>22.7</v>
      </c>
    </row>
    <row r="12" spans="3:5">
      <c r="C12" s="42">
        <v>11</v>
      </c>
      <c r="D12" s="43" t="s">
        <v>516</v>
      </c>
      <c r="E12" s="43">
        <v>14</v>
      </c>
    </row>
    <row r="13" spans="3:5">
      <c r="C13" s="42">
        <v>12</v>
      </c>
      <c r="D13" s="43" t="s">
        <v>821</v>
      </c>
      <c r="E13" s="43">
        <v>38.799999999999997</v>
      </c>
    </row>
    <row r="14" spans="3:5">
      <c r="C14" s="42">
        <v>13</v>
      </c>
      <c r="D14" s="43" t="s">
        <v>822</v>
      </c>
      <c r="E14" s="43">
        <v>23.4</v>
      </c>
    </row>
    <row r="15" spans="3:5">
      <c r="C15" s="42">
        <v>14</v>
      </c>
      <c r="D15" s="43" t="s">
        <v>823</v>
      </c>
      <c r="E15" s="43">
        <v>15.4</v>
      </c>
    </row>
    <row r="16" spans="3:5">
      <c r="C16" s="42">
        <v>15</v>
      </c>
      <c r="D16" s="43" t="s">
        <v>516</v>
      </c>
      <c r="E16" s="43">
        <v>39.700000000000003</v>
      </c>
    </row>
    <row r="17" spans="3:5">
      <c r="C17" s="42">
        <v>16</v>
      </c>
      <c r="D17" s="43" t="s">
        <v>824</v>
      </c>
      <c r="E17" s="43">
        <v>20.100000000000001</v>
      </c>
    </row>
    <row r="18" spans="3:5">
      <c r="C18" s="42">
        <v>17</v>
      </c>
      <c r="D18" s="43" t="s">
        <v>486</v>
      </c>
      <c r="E18" s="43">
        <v>13.6</v>
      </c>
    </row>
    <row r="19" spans="3:5">
      <c r="C19" s="42">
        <v>18</v>
      </c>
      <c r="D19" s="43" t="s">
        <v>824</v>
      </c>
      <c r="E19" s="43">
        <v>23.31</v>
      </c>
    </row>
    <row r="20" spans="3:5">
      <c r="C20" s="42">
        <v>19</v>
      </c>
      <c r="D20" s="43" t="s">
        <v>824</v>
      </c>
      <c r="E20" s="43">
        <v>12.39</v>
      </c>
    </row>
    <row r="21" spans="3:5">
      <c r="C21" s="42">
        <v>20</v>
      </c>
      <c r="D21" s="43" t="s">
        <v>760</v>
      </c>
      <c r="E21" s="43">
        <v>13.2</v>
      </c>
    </row>
    <row r="22" spans="3:5">
      <c r="C22" s="42">
        <v>21</v>
      </c>
      <c r="D22" s="43" t="s">
        <v>760</v>
      </c>
      <c r="E22" s="43">
        <v>22.02</v>
      </c>
    </row>
    <row r="23" spans="3:5">
      <c r="C23" s="42">
        <v>22</v>
      </c>
      <c r="D23" s="43" t="s">
        <v>816</v>
      </c>
      <c r="E23" s="43">
        <v>13.86</v>
      </c>
    </row>
    <row r="24" spans="3:5">
      <c r="C24" s="42">
        <v>23</v>
      </c>
      <c r="D24" s="43" t="s">
        <v>486</v>
      </c>
      <c r="E24" s="43">
        <v>47.4</v>
      </c>
    </row>
    <row r="25" spans="3:5">
      <c r="C25" s="42">
        <v>24</v>
      </c>
      <c r="D25" s="43" t="s">
        <v>825</v>
      </c>
      <c r="E25" s="43">
        <v>22</v>
      </c>
    </row>
    <row r="26" spans="3:5">
      <c r="C26" s="42">
        <v>25</v>
      </c>
      <c r="D26" s="43" t="s">
        <v>826</v>
      </c>
      <c r="E26" s="43">
        <v>25.5</v>
      </c>
    </row>
    <row r="27" spans="3:5">
      <c r="C27" s="42">
        <v>26</v>
      </c>
      <c r="D27" s="43" t="s">
        <v>87</v>
      </c>
      <c r="E27" s="43">
        <v>59.4</v>
      </c>
    </row>
    <row r="28" spans="3:5">
      <c r="C28" s="42">
        <v>27</v>
      </c>
      <c r="D28" s="43" t="s">
        <v>827</v>
      </c>
      <c r="E28" s="43">
        <v>39.700000000000003</v>
      </c>
    </row>
    <row r="29" spans="3:5">
      <c r="C29" s="42">
        <v>28</v>
      </c>
      <c r="D29" s="43" t="s">
        <v>516</v>
      </c>
      <c r="E29" s="43">
        <v>13</v>
      </c>
    </row>
    <row r="30" spans="3:5">
      <c r="C30" s="42">
        <v>29</v>
      </c>
      <c r="D30" s="43" t="s">
        <v>825</v>
      </c>
      <c r="E30" s="43">
        <v>14.8</v>
      </c>
    </row>
    <row r="31" spans="3:5">
      <c r="C31" s="42">
        <v>30</v>
      </c>
      <c r="D31" s="43" t="s">
        <v>816</v>
      </c>
      <c r="E31" s="43">
        <v>33.4</v>
      </c>
    </row>
    <row r="32" spans="3:5">
      <c r="C32" s="42">
        <v>31</v>
      </c>
      <c r="D32" s="43" t="s">
        <v>760</v>
      </c>
      <c r="E32" s="43">
        <v>7.2</v>
      </c>
    </row>
    <row r="33" spans="3:5">
      <c r="C33" s="42">
        <v>32</v>
      </c>
      <c r="D33" s="43" t="s">
        <v>760</v>
      </c>
      <c r="E33" s="43">
        <v>41</v>
      </c>
    </row>
    <row r="34" spans="3:5">
      <c r="C34" s="42">
        <v>33</v>
      </c>
      <c r="D34" s="43" t="s">
        <v>825</v>
      </c>
      <c r="E34" s="43">
        <v>15.9</v>
      </c>
    </row>
    <row r="35" spans="3:5">
      <c r="C35" s="42">
        <v>34</v>
      </c>
      <c r="D35" s="43" t="s">
        <v>760</v>
      </c>
      <c r="E35" s="43">
        <v>29.6</v>
      </c>
    </row>
    <row r="36" spans="3:5">
      <c r="C36" s="42">
        <v>35</v>
      </c>
      <c r="D36" s="43" t="s">
        <v>760</v>
      </c>
      <c r="E36" s="43">
        <v>20.399999999999999</v>
      </c>
    </row>
    <row r="37" spans="3:5">
      <c r="C37" s="42">
        <v>36</v>
      </c>
      <c r="D37" s="43" t="s">
        <v>828</v>
      </c>
      <c r="E37" s="43">
        <v>21.9</v>
      </c>
    </row>
    <row r="38" spans="3:5">
      <c r="C38" s="42">
        <v>37</v>
      </c>
      <c r="D38" s="43" t="s">
        <v>829</v>
      </c>
      <c r="E38" s="43">
        <v>30.7</v>
      </c>
    </row>
    <row r="39" spans="3:5">
      <c r="C39" s="42">
        <v>38</v>
      </c>
      <c r="D39" s="43" t="s">
        <v>830</v>
      </c>
      <c r="E39" s="43">
        <v>13.7</v>
      </c>
    </row>
    <row r="40" spans="3:5">
      <c r="C40" s="42">
        <v>39</v>
      </c>
      <c r="D40" s="43" t="s">
        <v>35</v>
      </c>
      <c r="E40" s="43">
        <v>2.8</v>
      </c>
    </row>
    <row r="41" spans="3:5">
      <c r="C41" s="42">
        <v>40</v>
      </c>
      <c r="D41" s="43" t="s">
        <v>831</v>
      </c>
      <c r="E41" s="43">
        <v>14.3</v>
      </c>
    </row>
    <row r="42" spans="3:5">
      <c r="C42" s="42">
        <v>41</v>
      </c>
      <c r="D42" s="43" t="s">
        <v>831</v>
      </c>
      <c r="E42" s="43">
        <v>28.3</v>
      </c>
    </row>
    <row r="43" spans="3:5">
      <c r="C43" s="42">
        <v>42</v>
      </c>
      <c r="D43" s="43" t="s">
        <v>486</v>
      </c>
      <c r="E43" s="43">
        <v>30.4</v>
      </c>
    </row>
    <row r="44" spans="3:5">
      <c r="C44" s="42">
        <v>43</v>
      </c>
      <c r="D44" s="43" t="s">
        <v>832</v>
      </c>
      <c r="E44" s="43">
        <v>11.8</v>
      </c>
    </row>
    <row r="45" spans="3:5">
      <c r="C45" s="42">
        <v>44</v>
      </c>
      <c r="D45" s="43" t="s">
        <v>516</v>
      </c>
      <c r="E45" s="43">
        <v>21.3</v>
      </c>
    </row>
    <row r="46" spans="3:5">
      <c r="C46" s="42">
        <v>45</v>
      </c>
      <c r="D46" s="43" t="s">
        <v>825</v>
      </c>
      <c r="E46" s="43">
        <v>20</v>
      </c>
    </row>
    <row r="47" spans="3:5">
      <c r="C47" s="42">
        <v>46</v>
      </c>
      <c r="D47" s="43" t="s">
        <v>833</v>
      </c>
      <c r="E47" s="43">
        <v>51</v>
      </c>
    </row>
    <row r="48" spans="3:5">
      <c r="C48" s="42">
        <v>47</v>
      </c>
      <c r="D48" s="43" t="s">
        <v>486</v>
      </c>
      <c r="E48" s="43">
        <v>3.7</v>
      </c>
    </row>
    <row r="49" spans="3:5">
      <c r="C49" s="42">
        <v>48</v>
      </c>
      <c r="D49" s="43" t="s">
        <v>584</v>
      </c>
      <c r="E49" s="43">
        <v>105.5</v>
      </c>
    </row>
    <row r="50" spans="3:5">
      <c r="C50"/>
      <c r="E50">
        <f>SUM(E2:E49)</f>
        <v>1300.08</v>
      </c>
    </row>
    <row r="52" spans="3:5" ht="15">
      <c r="C52"/>
      <c r="D52" s="41" t="s">
        <v>834</v>
      </c>
    </row>
    <row r="53" spans="3:5">
      <c r="C53"/>
    </row>
    <row r="54" spans="3:5">
      <c r="C54" s="42">
        <v>1</v>
      </c>
      <c r="D54" s="43" t="s">
        <v>48</v>
      </c>
      <c r="E54" s="43">
        <v>12.2</v>
      </c>
    </row>
    <row r="55" spans="3:5">
      <c r="C55" s="42">
        <v>2</v>
      </c>
      <c r="D55" s="44" t="s">
        <v>835</v>
      </c>
      <c r="E55" s="43">
        <v>9.4</v>
      </c>
    </row>
    <row r="56" spans="3:5">
      <c r="C56" s="42">
        <v>3</v>
      </c>
      <c r="D56" s="44" t="s">
        <v>835</v>
      </c>
      <c r="E56" s="43">
        <v>10.7</v>
      </c>
    </row>
    <row r="57" spans="3:5">
      <c r="C57" s="42">
        <v>4</v>
      </c>
      <c r="D57" s="43" t="s">
        <v>836</v>
      </c>
      <c r="E57" s="43">
        <v>11.8</v>
      </c>
    </row>
    <row r="58" spans="3:5">
      <c r="C58" s="42">
        <v>5</v>
      </c>
      <c r="D58" s="43" t="s">
        <v>837</v>
      </c>
      <c r="E58" s="43">
        <v>10.5</v>
      </c>
    </row>
    <row r="59" spans="3:5">
      <c r="C59" s="42">
        <v>6</v>
      </c>
      <c r="D59" s="44" t="s">
        <v>835</v>
      </c>
      <c r="E59" s="43">
        <v>9.4</v>
      </c>
    </row>
    <row r="60" spans="3:5">
      <c r="C60" s="42">
        <v>7</v>
      </c>
      <c r="D60" s="44" t="s">
        <v>835</v>
      </c>
      <c r="E60" s="43">
        <v>9.4</v>
      </c>
    </row>
    <row r="61" spans="3:5">
      <c r="C61" s="42">
        <v>8</v>
      </c>
      <c r="D61" s="44" t="s">
        <v>486</v>
      </c>
      <c r="E61" s="43">
        <v>5.4</v>
      </c>
    </row>
    <row r="62" spans="3:5">
      <c r="C62" s="42">
        <v>9</v>
      </c>
      <c r="D62" s="43" t="s">
        <v>516</v>
      </c>
      <c r="E62" s="43">
        <v>13.4</v>
      </c>
    </row>
    <row r="63" spans="3:5">
      <c r="C63" s="42">
        <v>10</v>
      </c>
      <c r="D63" s="43" t="s">
        <v>838</v>
      </c>
      <c r="E63" s="43">
        <v>13</v>
      </c>
    </row>
    <row r="64" spans="3:5">
      <c r="C64" s="42">
        <v>11</v>
      </c>
      <c r="D64" s="43" t="s">
        <v>785</v>
      </c>
      <c r="E64" s="43">
        <v>12.7</v>
      </c>
    </row>
    <row r="65" spans="3:5">
      <c r="C65" s="42">
        <v>12</v>
      </c>
      <c r="D65" s="43" t="s">
        <v>839</v>
      </c>
      <c r="E65" s="43">
        <v>30.4</v>
      </c>
    </row>
    <row r="66" spans="3:5">
      <c r="C66" s="42">
        <v>13</v>
      </c>
      <c r="D66" s="43" t="s">
        <v>840</v>
      </c>
      <c r="E66" s="43">
        <v>29.3</v>
      </c>
    </row>
    <row r="67" spans="3:5">
      <c r="C67" s="42">
        <v>14</v>
      </c>
      <c r="D67" s="43" t="s">
        <v>48</v>
      </c>
      <c r="E67" s="43">
        <v>14.3</v>
      </c>
    </row>
    <row r="68" spans="3:5">
      <c r="C68" s="42">
        <v>15</v>
      </c>
      <c r="D68" s="43" t="s">
        <v>48</v>
      </c>
      <c r="E68" s="43">
        <v>14.3</v>
      </c>
    </row>
    <row r="69" spans="3:5">
      <c r="C69" s="42">
        <v>16</v>
      </c>
      <c r="D69" s="43" t="s">
        <v>48</v>
      </c>
      <c r="E69" s="43">
        <v>29.3</v>
      </c>
    </row>
    <row r="70" spans="3:5">
      <c r="C70" s="42">
        <v>17</v>
      </c>
      <c r="D70" s="43" t="s">
        <v>48</v>
      </c>
      <c r="E70" s="43">
        <v>29.3</v>
      </c>
    </row>
    <row r="71" spans="3:5">
      <c r="C71" s="42">
        <v>18</v>
      </c>
      <c r="D71" s="43" t="s">
        <v>841</v>
      </c>
      <c r="E71" s="43">
        <v>29.3</v>
      </c>
    </row>
    <row r="72" spans="3:5">
      <c r="C72" s="42">
        <v>19</v>
      </c>
      <c r="D72" s="44" t="s">
        <v>584</v>
      </c>
      <c r="E72" s="43">
        <v>92.4</v>
      </c>
    </row>
    <row r="73" spans="3:5">
      <c r="C73"/>
      <c r="E73">
        <f>SUM(E54:E72)</f>
        <v>386.50000000000011</v>
      </c>
    </row>
    <row r="74" spans="3:5" ht="15">
      <c r="C74"/>
      <c r="D74" s="41" t="s">
        <v>842</v>
      </c>
    </row>
    <row r="75" spans="3:5">
      <c r="C75"/>
    </row>
    <row r="76" spans="3:5">
      <c r="C76" s="42">
        <v>1</v>
      </c>
      <c r="D76" s="43" t="s">
        <v>622</v>
      </c>
      <c r="E76" s="43">
        <v>11.5</v>
      </c>
    </row>
    <row r="77" spans="3:5">
      <c r="C77" s="42">
        <v>2</v>
      </c>
      <c r="D77" s="43" t="s">
        <v>622</v>
      </c>
      <c r="E77" s="43">
        <v>11.5</v>
      </c>
    </row>
    <row r="78" spans="3:5">
      <c r="C78" s="42">
        <v>3</v>
      </c>
      <c r="D78" s="43" t="s">
        <v>843</v>
      </c>
      <c r="E78" s="43">
        <v>12.9</v>
      </c>
    </row>
    <row r="79" spans="3:5">
      <c r="C79" s="42">
        <v>4</v>
      </c>
      <c r="D79" s="43" t="s">
        <v>844</v>
      </c>
      <c r="E79" s="43">
        <v>19.399999999999999</v>
      </c>
    </row>
    <row r="80" spans="3:5">
      <c r="C80" s="42">
        <v>5</v>
      </c>
      <c r="D80" s="43" t="s">
        <v>845</v>
      </c>
      <c r="E80" s="43">
        <v>12.9</v>
      </c>
    </row>
    <row r="81" spans="3:5">
      <c r="C81" s="42">
        <v>6</v>
      </c>
      <c r="D81" s="43" t="s">
        <v>846</v>
      </c>
      <c r="E81" s="43">
        <v>12.2</v>
      </c>
    </row>
    <row r="82" spans="3:5">
      <c r="C82" s="42">
        <v>7</v>
      </c>
      <c r="D82" s="43" t="s">
        <v>847</v>
      </c>
      <c r="E82" s="43">
        <v>12.6</v>
      </c>
    </row>
    <row r="83" spans="3:5">
      <c r="C83" s="42">
        <v>8</v>
      </c>
      <c r="D83" s="43" t="s">
        <v>764</v>
      </c>
      <c r="E83" s="43">
        <v>12.1</v>
      </c>
    </row>
    <row r="84" spans="3:5">
      <c r="C84" s="42">
        <v>9</v>
      </c>
      <c r="D84" s="43" t="s">
        <v>848</v>
      </c>
      <c r="E84" s="43">
        <v>11.9</v>
      </c>
    </row>
    <row r="85" spans="3:5">
      <c r="C85" s="42">
        <v>10</v>
      </c>
      <c r="D85" s="44" t="s">
        <v>849</v>
      </c>
      <c r="E85" s="43">
        <v>3.5</v>
      </c>
    </row>
    <row r="86" spans="3:5">
      <c r="C86" s="42">
        <v>11</v>
      </c>
      <c r="D86" s="43" t="s">
        <v>850</v>
      </c>
      <c r="E86" s="43">
        <v>38.799999999999997</v>
      </c>
    </row>
    <row r="87" spans="3:5">
      <c r="C87" s="42">
        <v>12</v>
      </c>
      <c r="D87" s="43" t="s">
        <v>851</v>
      </c>
      <c r="E87" s="43">
        <v>15.33</v>
      </c>
    </row>
    <row r="88" spans="3:5">
      <c r="C88" s="42">
        <v>13</v>
      </c>
      <c r="D88" s="43" t="s">
        <v>852</v>
      </c>
      <c r="E88" s="43">
        <v>20.100000000000001</v>
      </c>
    </row>
    <row r="89" spans="3:5">
      <c r="C89" s="42">
        <v>14</v>
      </c>
      <c r="D89" s="44" t="s">
        <v>835</v>
      </c>
      <c r="E89" s="43">
        <v>2.6</v>
      </c>
    </row>
    <row r="90" spans="3:5">
      <c r="C90" s="42">
        <v>15</v>
      </c>
      <c r="D90" s="44" t="s">
        <v>835</v>
      </c>
      <c r="E90" s="43">
        <v>2.4</v>
      </c>
    </row>
    <row r="91" spans="3:5">
      <c r="C91" s="42">
        <v>16</v>
      </c>
      <c r="D91" s="43" t="s">
        <v>853</v>
      </c>
      <c r="E91" s="43">
        <v>12.16</v>
      </c>
    </row>
    <row r="92" spans="3:5">
      <c r="C92" s="42">
        <v>17</v>
      </c>
      <c r="D92" s="44" t="s">
        <v>85</v>
      </c>
      <c r="E92" s="43">
        <v>6.52</v>
      </c>
    </row>
    <row r="93" spans="3:5">
      <c r="C93" s="42">
        <v>18</v>
      </c>
      <c r="D93" s="43" t="s">
        <v>854</v>
      </c>
      <c r="E93" s="43">
        <v>34.89</v>
      </c>
    </row>
    <row r="94" spans="3:5">
      <c r="C94" s="57">
        <v>19</v>
      </c>
      <c r="D94" s="43" t="s">
        <v>87</v>
      </c>
      <c r="E94" s="44">
        <v>87.5</v>
      </c>
    </row>
    <row r="95" spans="3:5">
      <c r="C95"/>
      <c r="E95">
        <f>SUM(E76:E94)</f>
        <v>340.8</v>
      </c>
    </row>
    <row r="96" spans="3:5">
      <c r="C96" s="42"/>
      <c r="D96" s="52" t="s">
        <v>516</v>
      </c>
      <c r="E96" s="43">
        <v>13.4</v>
      </c>
    </row>
    <row r="97" spans="3:5">
      <c r="C97"/>
      <c r="D97" s="58"/>
      <c r="E97" s="58"/>
    </row>
    <row r="98" spans="3:5">
      <c r="C98"/>
      <c r="E98">
        <f>E95+E96</f>
        <v>354.2</v>
      </c>
    </row>
    <row r="99" spans="3:5" ht="15">
      <c r="C99" s="59" t="s">
        <v>855</v>
      </c>
    </row>
    <row r="100" spans="3:5">
      <c r="C100"/>
    </row>
    <row r="101" spans="3:5">
      <c r="C101" s="42">
        <v>1</v>
      </c>
      <c r="D101" s="43" t="s">
        <v>486</v>
      </c>
      <c r="E101" s="43">
        <v>14.9</v>
      </c>
    </row>
    <row r="102" spans="3:5">
      <c r="C102" s="42">
        <v>2</v>
      </c>
      <c r="D102" s="43" t="s">
        <v>85</v>
      </c>
      <c r="E102" s="43">
        <v>10.6</v>
      </c>
    </row>
    <row r="103" spans="3:5">
      <c r="C103" s="42">
        <v>3</v>
      </c>
      <c r="D103" s="43" t="s">
        <v>835</v>
      </c>
      <c r="E103" s="43">
        <v>7.7</v>
      </c>
    </row>
    <row r="104" spans="3:5">
      <c r="C104" s="42">
        <v>4</v>
      </c>
      <c r="D104" s="43" t="s">
        <v>835</v>
      </c>
      <c r="E104" s="43">
        <v>9</v>
      </c>
    </row>
    <row r="105" spans="3:5">
      <c r="C105" s="42">
        <v>5</v>
      </c>
      <c r="D105" s="43" t="s">
        <v>74</v>
      </c>
      <c r="E105" s="43">
        <v>13.7</v>
      </c>
    </row>
    <row r="106" spans="3:5">
      <c r="C106" s="42">
        <v>6</v>
      </c>
      <c r="D106" s="43" t="s">
        <v>48</v>
      </c>
      <c r="E106" s="43">
        <v>14.5</v>
      </c>
    </row>
    <row r="107" spans="3:5">
      <c r="C107" s="42">
        <v>7</v>
      </c>
      <c r="D107" s="43" t="s">
        <v>48</v>
      </c>
      <c r="E107" s="43">
        <v>14.5</v>
      </c>
    </row>
    <row r="108" spans="3:5">
      <c r="C108" s="42">
        <v>8</v>
      </c>
      <c r="D108" s="43" t="s">
        <v>48</v>
      </c>
      <c r="E108" s="43">
        <v>29.4</v>
      </c>
    </row>
    <row r="109" spans="3:5">
      <c r="C109" s="42">
        <v>9</v>
      </c>
      <c r="D109" s="43" t="s">
        <v>5</v>
      </c>
      <c r="E109" s="43">
        <v>29.4</v>
      </c>
    </row>
    <row r="110" spans="3:5">
      <c r="C110" s="42">
        <v>10</v>
      </c>
      <c r="D110" s="43" t="s">
        <v>48</v>
      </c>
      <c r="E110" s="43">
        <v>29.4</v>
      </c>
    </row>
    <row r="111" spans="3:5">
      <c r="C111" s="42">
        <v>11</v>
      </c>
      <c r="D111" s="43" t="s">
        <v>48</v>
      </c>
      <c r="E111" s="43">
        <v>29.4</v>
      </c>
    </row>
    <row r="112" spans="3:5">
      <c r="C112" s="42">
        <v>12</v>
      </c>
      <c r="D112" s="43" t="s">
        <v>856</v>
      </c>
      <c r="E112" s="43">
        <v>29.4</v>
      </c>
    </row>
    <row r="113" spans="3:5">
      <c r="C113" s="42">
        <v>13</v>
      </c>
      <c r="D113" s="43" t="s">
        <v>104</v>
      </c>
      <c r="E113" s="43">
        <v>6.6</v>
      </c>
    </row>
    <row r="114" spans="3:5">
      <c r="C114" s="42">
        <v>14</v>
      </c>
      <c r="D114" s="43" t="s">
        <v>486</v>
      </c>
      <c r="E114" s="43">
        <v>19.100000000000001</v>
      </c>
    </row>
    <row r="115" spans="3:5">
      <c r="C115" s="42">
        <v>15</v>
      </c>
      <c r="D115" s="43" t="s">
        <v>584</v>
      </c>
      <c r="E115" s="43">
        <v>14.2</v>
      </c>
    </row>
    <row r="116" spans="3:5">
      <c r="C116" s="42">
        <v>16</v>
      </c>
      <c r="D116" s="43" t="s">
        <v>835</v>
      </c>
      <c r="E116" s="43">
        <v>14.3</v>
      </c>
    </row>
    <row r="117" spans="3:5">
      <c r="C117" s="42">
        <v>17</v>
      </c>
      <c r="D117" s="43" t="s">
        <v>835</v>
      </c>
      <c r="E117" s="43">
        <v>9.5</v>
      </c>
    </row>
    <row r="118" spans="3:5">
      <c r="C118" s="42">
        <v>18</v>
      </c>
      <c r="D118" s="43" t="s">
        <v>835</v>
      </c>
      <c r="E118" s="43">
        <v>6.7</v>
      </c>
    </row>
    <row r="119" spans="3:5">
      <c r="C119" s="42">
        <v>19</v>
      </c>
      <c r="D119" s="43" t="s">
        <v>857</v>
      </c>
      <c r="E119" s="43">
        <v>34.1</v>
      </c>
    </row>
    <row r="120" spans="3:5">
      <c r="C120" s="42">
        <v>20</v>
      </c>
      <c r="D120" s="43" t="s">
        <v>858</v>
      </c>
      <c r="E120" s="43">
        <v>5.4</v>
      </c>
    </row>
    <row r="121" spans="3:5">
      <c r="C121" s="42">
        <v>21</v>
      </c>
      <c r="D121" s="43" t="s">
        <v>486</v>
      </c>
      <c r="E121" s="43">
        <v>2.9</v>
      </c>
    </row>
    <row r="122" spans="3:5">
      <c r="C122" s="42">
        <v>22</v>
      </c>
      <c r="D122" s="43" t="s">
        <v>516</v>
      </c>
      <c r="E122" s="43">
        <v>13</v>
      </c>
    </row>
    <row r="123" spans="3:5">
      <c r="C123" s="42">
        <v>23</v>
      </c>
      <c r="D123" s="43" t="s">
        <v>859</v>
      </c>
      <c r="E123" s="43">
        <v>11.3</v>
      </c>
    </row>
    <row r="124" spans="3:5">
      <c r="C124" s="42">
        <v>24</v>
      </c>
      <c r="D124" s="43" t="s">
        <v>5</v>
      </c>
      <c r="E124" s="43">
        <v>11.3</v>
      </c>
    </row>
    <row r="125" spans="3:5">
      <c r="C125" s="42">
        <v>25</v>
      </c>
      <c r="D125" s="43" t="s">
        <v>48</v>
      </c>
      <c r="E125" s="43">
        <v>11.3</v>
      </c>
    </row>
    <row r="126" spans="3:5">
      <c r="C126" s="42">
        <v>26</v>
      </c>
      <c r="D126" s="43" t="s">
        <v>860</v>
      </c>
      <c r="E126" s="43">
        <v>11.4</v>
      </c>
    </row>
    <row r="127" spans="3:5">
      <c r="C127" s="42">
        <v>27</v>
      </c>
      <c r="D127" s="43" t="s">
        <v>18</v>
      </c>
      <c r="E127" s="43">
        <v>105</v>
      </c>
    </row>
    <row r="128" spans="3:5">
      <c r="C128"/>
      <c r="E128">
        <f>SUM(E101:E127)</f>
        <v>508</v>
      </c>
    </row>
    <row r="131" spans="3:5" ht="15">
      <c r="C131"/>
      <c r="D131" s="41" t="s">
        <v>861</v>
      </c>
    </row>
    <row r="132" spans="3:5">
      <c r="C132"/>
    </row>
    <row r="133" spans="3:5">
      <c r="C133" s="42">
        <v>1</v>
      </c>
      <c r="D133" s="43" t="s">
        <v>48</v>
      </c>
      <c r="E133" s="43">
        <v>14.9</v>
      </c>
    </row>
    <row r="134" spans="3:5">
      <c r="C134" s="42">
        <v>2</v>
      </c>
      <c r="D134" s="43" t="s">
        <v>85</v>
      </c>
      <c r="E134" s="43">
        <v>10.6</v>
      </c>
    </row>
    <row r="135" spans="3:5">
      <c r="C135" s="42">
        <v>3</v>
      </c>
      <c r="D135" s="43" t="s">
        <v>835</v>
      </c>
      <c r="E135" s="43">
        <v>7.3</v>
      </c>
    </row>
    <row r="136" spans="3:5">
      <c r="C136" s="42">
        <v>4</v>
      </c>
      <c r="D136" s="43" t="s">
        <v>835</v>
      </c>
      <c r="E136" s="43">
        <v>9</v>
      </c>
    </row>
    <row r="137" spans="3:5">
      <c r="C137" s="42">
        <v>5</v>
      </c>
      <c r="D137" s="43" t="s">
        <v>74</v>
      </c>
      <c r="E137" s="43">
        <v>10.6</v>
      </c>
    </row>
    <row r="138" spans="3:5">
      <c r="C138" s="42">
        <v>6</v>
      </c>
      <c r="D138" s="43" t="s">
        <v>48</v>
      </c>
      <c r="E138" s="43">
        <v>14.5</v>
      </c>
    </row>
    <row r="139" spans="3:5">
      <c r="C139" s="42">
        <v>7</v>
      </c>
      <c r="D139" s="43" t="s">
        <v>862</v>
      </c>
      <c r="E139" s="43">
        <v>14.3</v>
      </c>
    </row>
    <row r="140" spans="3:5">
      <c r="C140" s="42">
        <v>8</v>
      </c>
      <c r="D140" s="43" t="s">
        <v>48</v>
      </c>
      <c r="E140" s="43">
        <v>29.3</v>
      </c>
    </row>
    <row r="141" spans="3:5">
      <c r="C141" s="42">
        <v>9</v>
      </c>
      <c r="D141" s="43" t="s">
        <v>5</v>
      </c>
      <c r="E141" s="43">
        <v>29.3</v>
      </c>
    </row>
    <row r="142" spans="3:5">
      <c r="C142" s="42">
        <v>10</v>
      </c>
      <c r="D142" s="43" t="s">
        <v>48</v>
      </c>
      <c r="E142" s="43">
        <v>29.3</v>
      </c>
    </row>
    <row r="143" spans="3:5">
      <c r="C143" s="42">
        <v>11</v>
      </c>
      <c r="D143" s="43" t="s">
        <v>48</v>
      </c>
      <c r="E143" s="43">
        <v>29.3</v>
      </c>
    </row>
    <row r="144" spans="3:5">
      <c r="C144" s="42">
        <v>12</v>
      </c>
      <c r="D144" s="43" t="s">
        <v>863</v>
      </c>
      <c r="E144" s="43">
        <v>29.3</v>
      </c>
    </row>
    <row r="145" spans="3:5">
      <c r="C145" s="42">
        <v>13</v>
      </c>
      <c r="D145" s="43" t="s">
        <v>18</v>
      </c>
      <c r="E145" s="43">
        <v>109.6</v>
      </c>
    </row>
    <row r="146" spans="3:5">
      <c r="C146" s="42">
        <v>14</v>
      </c>
      <c r="D146" s="43" t="s">
        <v>516</v>
      </c>
      <c r="E146" s="43">
        <v>13</v>
      </c>
    </row>
    <row r="147" spans="3:5">
      <c r="C147" s="42">
        <v>15</v>
      </c>
      <c r="D147" s="43" t="s">
        <v>835</v>
      </c>
      <c r="E147" s="43">
        <v>23.7</v>
      </c>
    </row>
    <row r="148" spans="3:5">
      <c r="C148" s="42">
        <v>16</v>
      </c>
      <c r="D148" s="43" t="s">
        <v>85</v>
      </c>
      <c r="E148" s="43">
        <v>6.5</v>
      </c>
    </row>
    <row r="149" spans="3:5">
      <c r="C149" s="42">
        <v>17</v>
      </c>
      <c r="D149" s="43" t="s">
        <v>857</v>
      </c>
      <c r="E149" s="43">
        <v>32</v>
      </c>
    </row>
    <row r="150" spans="3:5">
      <c r="C150" s="42">
        <v>18</v>
      </c>
      <c r="D150" s="43" t="s">
        <v>864</v>
      </c>
      <c r="E150" s="43">
        <v>5.4</v>
      </c>
    </row>
    <row r="151" spans="3:5">
      <c r="C151" s="42">
        <v>19</v>
      </c>
      <c r="D151" s="43" t="s">
        <v>516</v>
      </c>
      <c r="E151" s="43">
        <v>13</v>
      </c>
    </row>
    <row r="152" spans="3:5">
      <c r="C152" s="42">
        <v>20</v>
      </c>
      <c r="D152" s="43" t="s">
        <v>865</v>
      </c>
      <c r="E152" s="43">
        <v>11.3</v>
      </c>
    </row>
    <row r="153" spans="3:5">
      <c r="C153" s="42">
        <v>21</v>
      </c>
      <c r="D153" s="43" t="s">
        <v>48</v>
      </c>
      <c r="E153" s="43">
        <v>11.3</v>
      </c>
    </row>
    <row r="154" spans="3:5">
      <c r="C154" s="42">
        <v>22</v>
      </c>
      <c r="D154" s="43" t="s">
        <v>48</v>
      </c>
      <c r="E154" s="43">
        <v>11.3</v>
      </c>
    </row>
    <row r="155" spans="3:5">
      <c r="C155" s="42">
        <v>23</v>
      </c>
      <c r="D155" s="43" t="s">
        <v>48</v>
      </c>
      <c r="E155" s="43">
        <v>11.3</v>
      </c>
    </row>
    <row r="156" spans="3:5">
      <c r="C156"/>
      <c r="E156">
        <f>SUM(E133:E155)</f>
        <v>476.10000000000008</v>
      </c>
    </row>
    <row r="158" spans="3:5" ht="15">
      <c r="C158"/>
      <c r="D158" s="41" t="s">
        <v>866</v>
      </c>
    </row>
    <row r="159" spans="3:5">
      <c r="C159"/>
    </row>
    <row r="160" spans="3:5">
      <c r="C160" s="42">
        <v>1</v>
      </c>
      <c r="D160" s="43" t="s">
        <v>867</v>
      </c>
      <c r="E160" s="43">
        <v>12.2</v>
      </c>
    </row>
    <row r="161" spans="3:5">
      <c r="C161" s="42">
        <v>2</v>
      </c>
      <c r="D161" s="43" t="s">
        <v>868</v>
      </c>
      <c r="E161" s="43">
        <v>12.2</v>
      </c>
    </row>
    <row r="162" spans="3:5">
      <c r="C162" s="42">
        <v>3</v>
      </c>
      <c r="D162" s="43" t="s">
        <v>869</v>
      </c>
      <c r="E162" s="43">
        <v>12.9</v>
      </c>
    </row>
    <row r="163" spans="3:5">
      <c r="C163" s="42">
        <v>4</v>
      </c>
      <c r="D163" s="43" t="s">
        <v>44</v>
      </c>
      <c r="E163" s="43">
        <v>19.8</v>
      </c>
    </row>
    <row r="164" spans="3:5">
      <c r="C164" s="42">
        <v>5</v>
      </c>
      <c r="D164" s="43" t="s">
        <v>870</v>
      </c>
      <c r="E164" s="43">
        <v>12.9</v>
      </c>
    </row>
    <row r="165" spans="3:5">
      <c r="C165" s="42">
        <v>6</v>
      </c>
      <c r="D165" s="43" t="s">
        <v>871</v>
      </c>
      <c r="E165" s="43">
        <v>11.5</v>
      </c>
    </row>
    <row r="166" spans="3:5">
      <c r="C166" s="42">
        <v>7</v>
      </c>
      <c r="D166" s="43" t="s">
        <v>872</v>
      </c>
      <c r="E166" s="43">
        <v>11.5</v>
      </c>
    </row>
    <row r="167" spans="3:5">
      <c r="C167" s="42">
        <v>8</v>
      </c>
      <c r="D167" s="43" t="s">
        <v>873</v>
      </c>
      <c r="E167" s="43">
        <v>4.8</v>
      </c>
    </row>
    <row r="168" spans="3:5">
      <c r="C168" s="42">
        <v>9</v>
      </c>
      <c r="D168" s="43" t="s">
        <v>873</v>
      </c>
      <c r="E168" s="43">
        <v>4.8</v>
      </c>
    </row>
    <row r="169" spans="3:5">
      <c r="C169" s="42">
        <v>10</v>
      </c>
      <c r="D169" s="43" t="s">
        <v>61</v>
      </c>
      <c r="E169" s="43">
        <v>23.5</v>
      </c>
    </row>
    <row r="170" spans="3:5">
      <c r="C170" s="42">
        <v>11</v>
      </c>
      <c r="D170" s="43" t="s">
        <v>872</v>
      </c>
      <c r="E170" s="43">
        <v>14.5</v>
      </c>
    </row>
    <row r="171" spans="3:5">
      <c r="C171" s="42">
        <v>12</v>
      </c>
      <c r="D171" s="43" t="s">
        <v>874</v>
      </c>
      <c r="E171" s="43">
        <v>22.2</v>
      </c>
    </row>
    <row r="172" spans="3:5">
      <c r="C172" s="42">
        <v>13</v>
      </c>
      <c r="D172" s="43" t="s">
        <v>875</v>
      </c>
      <c r="E172" s="43">
        <v>12.8</v>
      </c>
    </row>
    <row r="173" spans="3:5">
      <c r="C173" s="42">
        <v>14</v>
      </c>
      <c r="D173" s="43" t="s">
        <v>876</v>
      </c>
      <c r="E173" s="43">
        <v>10</v>
      </c>
    </row>
    <row r="174" spans="3:5">
      <c r="C174" s="60">
        <v>15</v>
      </c>
      <c r="D174" s="51" t="s">
        <v>872</v>
      </c>
      <c r="E174" s="51">
        <v>10.8</v>
      </c>
    </row>
    <row r="175" spans="3:5">
      <c r="C175" s="57">
        <v>16</v>
      </c>
      <c r="D175" s="44" t="s">
        <v>87</v>
      </c>
      <c r="E175" s="44">
        <v>67.2</v>
      </c>
    </row>
    <row r="176" spans="3:5">
      <c r="C176"/>
      <c r="E176">
        <f>SUM(E160:E175)</f>
        <v>263.60000000000002</v>
      </c>
    </row>
    <row r="179" spans="3:5" ht="15">
      <c r="C179"/>
      <c r="D179" s="41" t="s">
        <v>877</v>
      </c>
    </row>
    <row r="180" spans="3:5">
      <c r="C180"/>
    </row>
    <row r="181" spans="3:5">
      <c r="C181" s="42"/>
      <c r="D181" s="43" t="s">
        <v>48</v>
      </c>
      <c r="E181" s="61">
        <v>13.3</v>
      </c>
    </row>
    <row r="182" spans="3:5">
      <c r="C182" s="42"/>
      <c r="D182" s="43" t="s">
        <v>835</v>
      </c>
      <c r="E182" s="61">
        <v>22.4</v>
      </c>
    </row>
    <row r="183" spans="3:5">
      <c r="C183" s="42"/>
      <c r="D183" s="43" t="s">
        <v>835</v>
      </c>
      <c r="E183" s="61">
        <v>24.5</v>
      </c>
    </row>
    <row r="184" spans="3:5">
      <c r="C184" s="42"/>
      <c r="D184" s="43" t="s">
        <v>835</v>
      </c>
      <c r="E184" s="61">
        <v>10.1</v>
      </c>
    </row>
    <row r="185" spans="3:5">
      <c r="C185" s="42"/>
      <c r="D185" s="43" t="s">
        <v>584</v>
      </c>
      <c r="E185" s="61">
        <v>9.1999999999999993</v>
      </c>
    </row>
    <row r="186" spans="3:5">
      <c r="C186" s="42"/>
      <c r="D186" s="43" t="s">
        <v>878</v>
      </c>
      <c r="E186" s="61">
        <v>13</v>
      </c>
    </row>
    <row r="187" spans="3:5">
      <c r="C187" s="42"/>
      <c r="D187" s="43" t="s">
        <v>879</v>
      </c>
      <c r="E187" s="61">
        <v>15.7</v>
      </c>
    </row>
    <row r="188" spans="3:5">
      <c r="C188" s="42"/>
      <c r="D188" s="43" t="s">
        <v>525</v>
      </c>
      <c r="E188" s="61">
        <v>10.7</v>
      </c>
    </row>
    <row r="189" spans="3:5">
      <c r="C189" s="42"/>
      <c r="D189" s="43" t="s">
        <v>857</v>
      </c>
      <c r="E189" s="61">
        <v>31.65</v>
      </c>
    </row>
    <row r="190" spans="3:5">
      <c r="C190" s="42"/>
      <c r="D190" s="43" t="s">
        <v>48</v>
      </c>
      <c r="E190" s="61">
        <v>31.05</v>
      </c>
    </row>
    <row r="191" spans="3:5">
      <c r="C191" s="42"/>
      <c r="D191" s="43" t="s">
        <v>48</v>
      </c>
      <c r="E191" s="61">
        <v>32.6</v>
      </c>
    </row>
    <row r="192" spans="3:5">
      <c r="C192" s="42"/>
      <c r="D192" s="43" t="s">
        <v>880</v>
      </c>
      <c r="E192" s="61">
        <v>14.8</v>
      </c>
    </row>
    <row r="193" spans="3:5">
      <c r="C193" s="42"/>
      <c r="D193" s="43" t="s">
        <v>881</v>
      </c>
      <c r="E193" s="61">
        <v>15.3</v>
      </c>
    </row>
    <row r="194" spans="3:5">
      <c r="C194" s="42"/>
      <c r="D194" s="43" t="s">
        <v>48</v>
      </c>
      <c r="E194" s="61">
        <v>31.5</v>
      </c>
    </row>
    <row r="195" spans="3:5">
      <c r="C195" s="42"/>
      <c r="D195" s="43" t="s">
        <v>48</v>
      </c>
      <c r="E195" s="61">
        <v>29.2</v>
      </c>
    </row>
    <row r="196" spans="3:5">
      <c r="C196" s="42"/>
      <c r="D196" s="43" t="s">
        <v>48</v>
      </c>
      <c r="E196" s="61">
        <v>28.7</v>
      </c>
    </row>
    <row r="197" spans="3:5">
      <c r="C197" s="42"/>
      <c r="D197" s="43" t="s">
        <v>878</v>
      </c>
      <c r="E197" s="61">
        <v>18</v>
      </c>
    </row>
    <row r="198" spans="3:5">
      <c r="C198" s="42">
        <v>143</v>
      </c>
      <c r="D198" s="43" t="s">
        <v>874</v>
      </c>
      <c r="E198" s="61">
        <v>30.7</v>
      </c>
    </row>
    <row r="199" spans="3:5">
      <c r="C199" s="42">
        <v>142</v>
      </c>
      <c r="D199" s="43" t="s">
        <v>874</v>
      </c>
      <c r="E199" s="61">
        <v>22.5</v>
      </c>
    </row>
    <row r="200" spans="3:5">
      <c r="C200" s="42">
        <v>141</v>
      </c>
      <c r="D200" s="43" t="s">
        <v>874</v>
      </c>
      <c r="E200" s="61">
        <v>22.5</v>
      </c>
    </row>
    <row r="201" spans="3:5">
      <c r="C201" s="42">
        <v>140</v>
      </c>
      <c r="D201" s="43" t="s">
        <v>882</v>
      </c>
      <c r="E201" s="61">
        <v>13.3</v>
      </c>
    </row>
    <row r="202" spans="3:5">
      <c r="C202" s="42">
        <v>139</v>
      </c>
      <c r="D202" s="43" t="s">
        <v>883</v>
      </c>
      <c r="E202" s="61">
        <v>12.5</v>
      </c>
    </row>
    <row r="203" spans="3:5">
      <c r="C203" s="42" t="s">
        <v>884</v>
      </c>
      <c r="D203" s="43" t="s">
        <v>883</v>
      </c>
      <c r="E203" s="61">
        <v>6.4</v>
      </c>
    </row>
    <row r="204" spans="3:5">
      <c r="C204" s="42" t="s">
        <v>885</v>
      </c>
      <c r="D204" s="43" t="s">
        <v>584</v>
      </c>
      <c r="E204" s="61">
        <v>54</v>
      </c>
    </row>
    <row r="205" spans="3:5">
      <c r="C205" s="42">
        <v>164</v>
      </c>
      <c r="D205" s="43" t="s">
        <v>584</v>
      </c>
      <c r="E205" s="61">
        <v>120.27</v>
      </c>
    </row>
    <row r="206" spans="3:5" ht="15">
      <c r="C206" s="62" t="s">
        <v>886</v>
      </c>
      <c r="E206" s="63">
        <f>SUM(E181:E205)</f>
        <v>633.87</v>
      </c>
    </row>
  </sheetData>
  <pageMargins left="0.70866141732283472" right="0.70866141732283472" top="0.74803149606299213" bottom="0.74803149606299213" header="0.51181102362204722" footer="0.51181102362204722"/>
  <pageSetup paperSize="9" scale="25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7:I166"/>
  <sheetViews>
    <sheetView topLeftCell="A66" workbookViewId="0">
      <selection activeCell="H95" sqref="H95"/>
    </sheetView>
  </sheetViews>
  <sheetFormatPr defaultRowHeight="14.25"/>
  <cols>
    <col min="1" max="5" width="9" style="173"/>
    <col min="6" max="6" width="16.875" style="173" bestFit="1" customWidth="1"/>
    <col min="7" max="7" width="45.25" style="173" bestFit="1" customWidth="1"/>
    <col min="8" max="8" width="42.25" style="173" bestFit="1" customWidth="1"/>
    <col min="9" max="16384" width="9" style="173"/>
  </cols>
  <sheetData>
    <row r="7" spans="6:8">
      <c r="F7" s="173" t="s">
        <v>1078</v>
      </c>
    </row>
    <row r="8" spans="6:8" ht="15">
      <c r="F8" s="174" t="s">
        <v>1079</v>
      </c>
      <c r="G8" s="174" t="s">
        <v>896</v>
      </c>
      <c r="H8" s="174">
        <v>52.2</v>
      </c>
    </row>
    <row r="9" spans="6:8" ht="15">
      <c r="F9" s="174" t="s">
        <v>1080</v>
      </c>
      <c r="G9" s="174" t="s">
        <v>1081</v>
      </c>
      <c r="H9" s="174">
        <v>14.5</v>
      </c>
    </row>
    <row r="10" spans="6:8" ht="15">
      <c r="F10" s="174" t="s">
        <v>1082</v>
      </c>
      <c r="G10" s="174" t="s">
        <v>1083</v>
      </c>
      <c r="H10" s="174">
        <v>7.9</v>
      </c>
    </row>
    <row r="11" spans="6:8" ht="15">
      <c r="F11" s="174" t="s">
        <v>1084</v>
      </c>
      <c r="G11" s="174" t="s">
        <v>1085</v>
      </c>
      <c r="H11" s="174">
        <v>4.2</v>
      </c>
    </row>
    <row r="12" spans="6:8" ht="15">
      <c r="F12" s="174" t="s">
        <v>1086</v>
      </c>
      <c r="G12" s="174" t="s">
        <v>1087</v>
      </c>
      <c r="H12" s="174">
        <v>4</v>
      </c>
    </row>
    <row r="13" spans="6:8" ht="15">
      <c r="F13" s="174" t="s">
        <v>1088</v>
      </c>
      <c r="G13" s="174" t="s">
        <v>1089</v>
      </c>
      <c r="H13" s="174">
        <v>2.7</v>
      </c>
    </row>
    <row r="14" spans="6:8" ht="15">
      <c r="F14" s="174" t="s">
        <v>1090</v>
      </c>
      <c r="G14" s="174" t="s">
        <v>1091</v>
      </c>
      <c r="H14" s="174">
        <v>28.7</v>
      </c>
    </row>
    <row r="15" spans="6:8" ht="15">
      <c r="F15" s="174" t="s">
        <v>1092</v>
      </c>
      <c r="G15" s="174" t="s">
        <v>1093</v>
      </c>
      <c r="H15" s="174">
        <v>9.9</v>
      </c>
    </row>
    <row r="16" spans="6:8" ht="15">
      <c r="F16" s="174" t="s">
        <v>1094</v>
      </c>
      <c r="G16" s="174" t="s">
        <v>1091</v>
      </c>
      <c r="H16" s="174">
        <v>22.4</v>
      </c>
    </row>
    <row r="17" spans="6:8" ht="15">
      <c r="F17" s="174" t="s">
        <v>1095</v>
      </c>
      <c r="G17" s="174" t="s">
        <v>1096</v>
      </c>
      <c r="H17" s="174">
        <v>11.2</v>
      </c>
    </row>
    <row r="18" spans="6:8">
      <c r="H18" s="173">
        <f>SUM(H8:H17)</f>
        <v>157.70000000000002</v>
      </c>
    </row>
    <row r="19" spans="6:8" ht="15">
      <c r="F19" s="174" t="s">
        <v>1097</v>
      </c>
    </row>
    <row r="20" spans="6:8" ht="15">
      <c r="F20" s="174" t="s">
        <v>1098</v>
      </c>
      <c r="G20" s="174" t="s">
        <v>896</v>
      </c>
      <c r="H20" s="174">
        <v>61.2</v>
      </c>
    </row>
    <row r="21" spans="6:8" ht="15">
      <c r="F21" s="174" t="s">
        <v>1099</v>
      </c>
      <c r="G21" s="174" t="s">
        <v>1100</v>
      </c>
      <c r="H21" s="174">
        <v>29.2</v>
      </c>
    </row>
    <row r="22" spans="6:8" ht="15">
      <c r="F22" s="174" t="s">
        <v>1101</v>
      </c>
      <c r="G22" s="174" t="s">
        <v>1102</v>
      </c>
      <c r="H22" s="174">
        <v>29.1</v>
      </c>
    </row>
    <row r="23" spans="6:8" ht="15">
      <c r="F23" s="174" t="s">
        <v>1103</v>
      </c>
      <c r="G23" s="174" t="s">
        <v>1102</v>
      </c>
      <c r="H23" s="174">
        <v>29.5</v>
      </c>
    </row>
    <row r="24" spans="6:8" ht="15">
      <c r="F24" s="174" t="s">
        <v>1104</v>
      </c>
      <c r="G24" s="174" t="s">
        <v>1102</v>
      </c>
      <c r="H24" s="174">
        <v>29</v>
      </c>
    </row>
    <row r="25" spans="6:8" ht="15">
      <c r="F25" s="174" t="s">
        <v>1105</v>
      </c>
      <c r="G25" s="174" t="s">
        <v>1106</v>
      </c>
      <c r="H25" s="174">
        <v>11.5</v>
      </c>
    </row>
    <row r="26" spans="6:8" ht="15">
      <c r="F26" s="174" t="s">
        <v>1107</v>
      </c>
      <c r="G26" s="174" t="s">
        <v>1108</v>
      </c>
      <c r="H26" s="174">
        <v>2</v>
      </c>
    </row>
    <row r="27" spans="6:8" ht="15">
      <c r="F27" s="174" t="s">
        <v>1109</v>
      </c>
      <c r="G27" s="174" t="s">
        <v>1110</v>
      </c>
      <c r="H27" s="174">
        <v>9.9</v>
      </c>
    </row>
    <row r="28" spans="6:8" ht="15">
      <c r="F28" s="174" t="s">
        <v>1111</v>
      </c>
      <c r="G28" s="174" t="s">
        <v>901</v>
      </c>
      <c r="H28" s="174">
        <v>4.5</v>
      </c>
    </row>
    <row r="29" spans="6:8" ht="15">
      <c r="F29" s="174" t="s">
        <v>1112</v>
      </c>
      <c r="G29" s="174" t="s">
        <v>1113</v>
      </c>
      <c r="H29" s="174">
        <v>22.5</v>
      </c>
    </row>
    <row r="30" spans="6:8" ht="15">
      <c r="F30" s="174" t="s">
        <v>1114</v>
      </c>
      <c r="G30" s="174" t="s">
        <v>1115</v>
      </c>
      <c r="H30" s="174">
        <v>5.8</v>
      </c>
    </row>
    <row r="31" spans="6:8" ht="15">
      <c r="F31" s="174" t="s">
        <v>1116</v>
      </c>
      <c r="G31" s="174" t="s">
        <v>1117</v>
      </c>
      <c r="H31" s="174">
        <v>10.1</v>
      </c>
    </row>
    <row r="32" spans="6:8" ht="15">
      <c r="F32" s="174" t="s">
        <v>1118</v>
      </c>
      <c r="G32" s="174" t="s">
        <v>1119</v>
      </c>
      <c r="H32" s="174">
        <v>7.5</v>
      </c>
    </row>
    <row r="33" spans="6:8" ht="15">
      <c r="F33" s="174" t="s">
        <v>1120</v>
      </c>
      <c r="G33" s="174" t="s">
        <v>1085</v>
      </c>
      <c r="H33" s="174">
        <v>3.2</v>
      </c>
    </row>
    <row r="34" spans="6:8" ht="15">
      <c r="F34" s="174" t="s">
        <v>1121</v>
      </c>
      <c r="G34" s="174" t="s">
        <v>1122</v>
      </c>
      <c r="H34" s="174">
        <v>11.1</v>
      </c>
    </row>
    <row r="35" spans="6:8" ht="15">
      <c r="F35" s="174" t="s">
        <v>1123</v>
      </c>
      <c r="G35" s="174" t="s">
        <v>1124</v>
      </c>
      <c r="H35" s="174">
        <v>6.5</v>
      </c>
    </row>
    <row r="36" spans="6:8" ht="15">
      <c r="F36" s="174" t="s">
        <v>1125</v>
      </c>
      <c r="G36" s="174" t="s">
        <v>1126</v>
      </c>
      <c r="H36" s="174">
        <v>9.6</v>
      </c>
    </row>
    <row r="37" spans="6:8" ht="15">
      <c r="F37" s="174" t="s">
        <v>1127</v>
      </c>
      <c r="G37" s="174" t="s">
        <v>1128</v>
      </c>
      <c r="H37" s="174">
        <v>20.9</v>
      </c>
    </row>
    <row r="38" spans="6:8" ht="15">
      <c r="F38" s="174" t="s">
        <v>1129</v>
      </c>
      <c r="G38" s="174" t="s">
        <v>1130</v>
      </c>
      <c r="H38" s="174">
        <v>8.1999999999999993</v>
      </c>
    </row>
    <row r="39" spans="6:8" ht="15">
      <c r="F39" s="174" t="s">
        <v>1131</v>
      </c>
      <c r="G39" s="174" t="s">
        <v>1132</v>
      </c>
      <c r="H39" s="174">
        <v>3</v>
      </c>
    </row>
    <row r="40" spans="6:8" ht="15">
      <c r="F40" s="174" t="s">
        <v>1133</v>
      </c>
      <c r="G40" s="174" t="s">
        <v>896</v>
      </c>
      <c r="H40" s="174">
        <v>9.6999999999999993</v>
      </c>
    </row>
    <row r="41" spans="6:8" ht="15">
      <c r="F41" s="174" t="s">
        <v>1134</v>
      </c>
      <c r="G41" s="174" t="s">
        <v>896</v>
      </c>
      <c r="H41" s="174">
        <v>16.899999999999999</v>
      </c>
    </row>
    <row r="42" spans="6:8" ht="15">
      <c r="F42" s="174" t="s">
        <v>1135</v>
      </c>
      <c r="G42" s="174" t="s">
        <v>1136</v>
      </c>
      <c r="H42" s="174">
        <v>18.3</v>
      </c>
    </row>
    <row r="43" spans="6:8" ht="15">
      <c r="F43" s="174" t="s">
        <v>1137</v>
      </c>
      <c r="G43" s="174" t="s">
        <v>1138</v>
      </c>
      <c r="H43" s="174">
        <v>6.9</v>
      </c>
    </row>
    <row r="44" spans="6:8" ht="15">
      <c r="F44" s="174" t="s">
        <v>1139</v>
      </c>
      <c r="G44" s="174" t="s">
        <v>1140</v>
      </c>
      <c r="H44" s="174">
        <v>8.1</v>
      </c>
    </row>
    <row r="45" spans="6:8" ht="15">
      <c r="F45" s="174" t="s">
        <v>1141</v>
      </c>
      <c r="G45" s="174" t="s">
        <v>1142</v>
      </c>
      <c r="H45" s="174">
        <v>18.100000000000001</v>
      </c>
    </row>
    <row r="46" spans="6:8" ht="15">
      <c r="F46" s="174" t="s">
        <v>1143</v>
      </c>
      <c r="G46" s="174" t="s">
        <v>1144</v>
      </c>
      <c r="H46" s="174">
        <v>12.4</v>
      </c>
    </row>
    <row r="47" spans="6:8" ht="15">
      <c r="F47" s="174" t="s">
        <v>1145</v>
      </c>
      <c r="G47" s="174" t="s">
        <v>1146</v>
      </c>
      <c r="H47" s="174">
        <v>13.2</v>
      </c>
    </row>
    <row r="48" spans="6:8" ht="15">
      <c r="F48" s="174" t="s">
        <v>1147</v>
      </c>
      <c r="G48" s="174" t="s">
        <v>1148</v>
      </c>
      <c r="H48" s="174">
        <v>19.3</v>
      </c>
    </row>
    <row r="49" spans="6:8">
      <c r="H49" s="173">
        <f>SUM(H20:H48)</f>
        <v>437.2</v>
      </c>
    </row>
    <row r="51" spans="6:8" ht="15">
      <c r="F51" s="174" t="s">
        <v>1149</v>
      </c>
    </row>
    <row r="52" spans="6:8" ht="15">
      <c r="F52" s="174" t="s">
        <v>1150</v>
      </c>
      <c r="G52" s="174" t="s">
        <v>1151</v>
      </c>
      <c r="H52" s="174">
        <v>3.6</v>
      </c>
    </row>
    <row r="53" spans="6:8" ht="15">
      <c r="F53" s="174" t="s">
        <v>1152</v>
      </c>
      <c r="G53" s="174" t="s">
        <v>1153</v>
      </c>
      <c r="H53" s="174">
        <v>21.9</v>
      </c>
    </row>
    <row r="54" spans="6:8" ht="15">
      <c r="F54" s="174" t="s">
        <v>1154</v>
      </c>
      <c r="G54" s="174" t="s">
        <v>1155</v>
      </c>
      <c r="H54" s="174">
        <v>3.4</v>
      </c>
    </row>
    <row r="55" spans="6:8" ht="15">
      <c r="F55" s="174" t="s">
        <v>1156</v>
      </c>
      <c r="G55" s="174" t="s">
        <v>1144</v>
      </c>
      <c r="H55" s="174">
        <v>11.6</v>
      </c>
    </row>
    <row r="56" spans="6:8" ht="15">
      <c r="F56" s="174" t="s">
        <v>1157</v>
      </c>
      <c r="G56" s="174" t="s">
        <v>1158</v>
      </c>
      <c r="H56" s="174">
        <v>12.2</v>
      </c>
    </row>
    <row r="57" spans="6:8">
      <c r="H57" s="173">
        <f>SUM(H52:H56)</f>
        <v>52.7</v>
      </c>
    </row>
    <row r="58" spans="6:8" ht="15">
      <c r="F58" s="174" t="s">
        <v>1159</v>
      </c>
    </row>
    <row r="59" spans="6:8" ht="15">
      <c r="F59" s="174" t="s">
        <v>1160</v>
      </c>
      <c r="G59" s="174" t="s">
        <v>896</v>
      </c>
      <c r="H59" s="174">
        <v>106.4</v>
      </c>
    </row>
    <row r="60" spans="6:8" ht="15">
      <c r="F60" s="174" t="s">
        <v>1161</v>
      </c>
      <c r="G60" s="174" t="s">
        <v>1081</v>
      </c>
      <c r="H60" s="174">
        <v>10.1</v>
      </c>
    </row>
    <row r="61" spans="6:8" ht="15">
      <c r="F61" s="174" t="s">
        <v>1162</v>
      </c>
      <c r="G61" s="174" t="s">
        <v>1091</v>
      </c>
      <c r="H61" s="174">
        <v>23.6</v>
      </c>
    </row>
    <row r="62" spans="6:8" ht="15">
      <c r="F62" s="174" t="s">
        <v>1163</v>
      </c>
      <c r="G62" s="174" t="s">
        <v>1164</v>
      </c>
      <c r="H62" s="174">
        <v>11.4</v>
      </c>
    </row>
    <row r="63" spans="6:8" ht="15">
      <c r="F63" s="174" t="s">
        <v>1165</v>
      </c>
      <c r="G63" s="174" t="s">
        <v>1144</v>
      </c>
      <c r="H63" s="174">
        <v>14.5</v>
      </c>
    </row>
    <row r="64" spans="6:8" ht="15">
      <c r="F64" s="174" t="s">
        <v>1166</v>
      </c>
      <c r="G64" s="174" t="s">
        <v>1106</v>
      </c>
      <c r="H64" s="174">
        <v>10.4</v>
      </c>
    </row>
    <row r="65" spans="6:8" ht="15">
      <c r="F65" s="174" t="s">
        <v>1167</v>
      </c>
      <c r="G65" s="174" t="s">
        <v>1168</v>
      </c>
      <c r="H65" s="174">
        <v>1.9</v>
      </c>
    </row>
    <row r="66" spans="6:8" ht="15">
      <c r="F66" s="174" t="s">
        <v>1169</v>
      </c>
      <c r="G66" s="174" t="s">
        <v>1089</v>
      </c>
      <c r="H66" s="174">
        <v>1.8</v>
      </c>
    </row>
    <row r="67" spans="6:8" ht="15">
      <c r="F67" s="174" t="s">
        <v>1170</v>
      </c>
      <c r="G67" s="174" t="s">
        <v>1171</v>
      </c>
      <c r="H67" s="174">
        <v>11</v>
      </c>
    </row>
    <row r="68" spans="6:8" ht="15">
      <c r="F68" s="174" t="s">
        <v>1172</v>
      </c>
      <c r="G68" s="174" t="s">
        <v>1102</v>
      </c>
      <c r="H68" s="174">
        <v>28.7</v>
      </c>
    </row>
    <row r="69" spans="6:8" ht="15">
      <c r="F69" s="174" t="s">
        <v>1173</v>
      </c>
      <c r="G69" s="174" t="s">
        <v>1102</v>
      </c>
      <c r="H69" s="174">
        <v>29.7</v>
      </c>
    </row>
    <row r="70" spans="6:8" ht="15">
      <c r="F70" s="174" t="s">
        <v>1174</v>
      </c>
      <c r="G70" s="174" t="s">
        <v>1102</v>
      </c>
      <c r="H70" s="174">
        <v>29.2</v>
      </c>
    </row>
    <row r="71" spans="6:8" ht="15">
      <c r="F71" s="174" t="s">
        <v>1175</v>
      </c>
      <c r="G71" s="174" t="s">
        <v>1102</v>
      </c>
      <c r="H71" s="174">
        <v>29.4</v>
      </c>
    </row>
    <row r="72" spans="6:8" ht="15">
      <c r="F72" s="174" t="s">
        <v>1176</v>
      </c>
      <c r="G72" s="174" t="s">
        <v>1102</v>
      </c>
      <c r="H72" s="174">
        <v>29.4</v>
      </c>
    </row>
    <row r="73" spans="6:8" ht="15">
      <c r="F73" s="174" t="s">
        <v>1177</v>
      </c>
      <c r="G73" s="174" t="s">
        <v>1106</v>
      </c>
      <c r="H73" s="174">
        <v>12.3</v>
      </c>
    </row>
    <row r="74" spans="6:8" ht="15">
      <c r="F74" s="174" t="s">
        <v>1178</v>
      </c>
      <c r="G74" s="174" t="s">
        <v>1179</v>
      </c>
      <c r="H74" s="174">
        <v>11.1</v>
      </c>
    </row>
    <row r="75" spans="6:8" ht="15">
      <c r="F75" s="174" t="s">
        <v>1180</v>
      </c>
      <c r="G75" s="174" t="s">
        <v>901</v>
      </c>
      <c r="H75" s="174">
        <v>4.5</v>
      </c>
    </row>
    <row r="76" spans="6:8" ht="15">
      <c r="F76" s="174" t="s">
        <v>1181</v>
      </c>
      <c r="G76" s="174" t="s">
        <v>1113</v>
      </c>
      <c r="H76" s="174">
        <v>22.7</v>
      </c>
    </row>
    <row r="77" spans="6:8" ht="15">
      <c r="F77" s="174" t="s">
        <v>1182</v>
      </c>
      <c r="G77" s="174" t="s">
        <v>1183</v>
      </c>
      <c r="H77" s="174">
        <v>5.8</v>
      </c>
    </row>
    <row r="78" spans="6:8" ht="15">
      <c r="F78" s="174" t="s">
        <v>1184</v>
      </c>
      <c r="G78" s="174" t="s">
        <v>1117</v>
      </c>
      <c r="H78" s="174">
        <v>10.5</v>
      </c>
    </row>
    <row r="79" spans="6:8" ht="15">
      <c r="F79" s="174" t="s">
        <v>1185</v>
      </c>
      <c r="G79" s="174" t="s">
        <v>1119</v>
      </c>
      <c r="H79" s="174">
        <v>7.5</v>
      </c>
    </row>
    <row r="80" spans="6:8" ht="15">
      <c r="F80" s="174" t="s">
        <v>1186</v>
      </c>
      <c r="G80" s="174" t="s">
        <v>1085</v>
      </c>
      <c r="H80" s="174">
        <v>3.2</v>
      </c>
    </row>
    <row r="81" spans="6:9" ht="15">
      <c r="F81" s="174" t="s">
        <v>1187</v>
      </c>
      <c r="G81" s="174" t="s">
        <v>1122</v>
      </c>
      <c r="H81" s="174">
        <v>11.2</v>
      </c>
    </row>
    <row r="82" spans="6:9" ht="15">
      <c r="F82" s="174" t="s">
        <v>1188</v>
      </c>
      <c r="G82" s="174" t="s">
        <v>1124</v>
      </c>
      <c r="H82" s="174">
        <v>6.2</v>
      </c>
    </row>
    <row r="83" spans="6:9" ht="15">
      <c r="F83" s="174" t="s">
        <v>1189</v>
      </c>
      <c r="G83" s="174" t="s">
        <v>1128</v>
      </c>
      <c r="H83" s="174">
        <v>31.7</v>
      </c>
    </row>
    <row r="84" spans="6:9" ht="15">
      <c r="F84" s="174" t="s">
        <v>1190</v>
      </c>
      <c r="G84" s="174" t="s">
        <v>1130</v>
      </c>
      <c r="H84" s="174">
        <v>9.3000000000000007</v>
      </c>
    </row>
    <row r="85" spans="6:9" ht="15">
      <c r="F85" s="174" t="s">
        <v>1154</v>
      </c>
      <c r="G85" s="174" t="s">
        <v>1191</v>
      </c>
      <c r="H85" s="174">
        <v>12.4</v>
      </c>
    </row>
    <row r="86" spans="6:9" ht="15">
      <c r="F86" s="174" t="s">
        <v>1156</v>
      </c>
      <c r="G86" s="174" t="s">
        <v>1192</v>
      </c>
      <c r="H86" s="174">
        <v>11.5</v>
      </c>
    </row>
    <row r="87" spans="6:9" ht="15">
      <c r="F87" s="174" t="s">
        <v>1157</v>
      </c>
      <c r="G87" s="174" t="s">
        <v>1193</v>
      </c>
      <c r="H87" s="174">
        <v>13.1</v>
      </c>
    </row>
    <row r="88" spans="6:9" ht="15">
      <c r="F88" s="174" t="s">
        <v>1194</v>
      </c>
      <c r="G88" s="174" t="s">
        <v>1195</v>
      </c>
      <c r="H88" s="181">
        <v>19.3</v>
      </c>
      <c r="I88" s="173" t="s">
        <v>1266</v>
      </c>
    </row>
    <row r="89" spans="6:9" ht="15">
      <c r="F89" s="174" t="s">
        <v>1196</v>
      </c>
      <c r="G89" s="174" t="s">
        <v>1197</v>
      </c>
      <c r="H89" s="174">
        <v>13</v>
      </c>
    </row>
    <row r="90" spans="6:9" ht="15">
      <c r="F90" s="174" t="s">
        <v>1198</v>
      </c>
      <c r="G90" s="174" t="s">
        <v>1199</v>
      </c>
      <c r="H90" s="174">
        <v>13.3</v>
      </c>
    </row>
    <row r="91" spans="6:9" ht="15">
      <c r="F91" s="174" t="s">
        <v>1200</v>
      </c>
      <c r="G91" s="174" t="s">
        <v>1144</v>
      </c>
      <c r="H91" s="174">
        <v>12.3</v>
      </c>
    </row>
    <row r="92" spans="6:9">
      <c r="H92" s="173">
        <f>SUM(H59:H91)</f>
        <v>568.39999999999986</v>
      </c>
    </row>
    <row r="93" spans="6:9">
      <c r="H93" s="173">
        <f>H92-H88</f>
        <v>549.09999999999991</v>
      </c>
    </row>
    <row r="94" spans="6:9" ht="15">
      <c r="F94" s="174" t="s">
        <v>1201</v>
      </c>
    </row>
    <row r="95" spans="6:9" ht="15">
      <c r="F95" s="174" t="s">
        <v>1202</v>
      </c>
      <c r="G95" s="174" t="s">
        <v>896</v>
      </c>
      <c r="H95" s="174">
        <v>100.6</v>
      </c>
    </row>
    <row r="96" spans="6:9" ht="15">
      <c r="F96" s="174" t="s">
        <v>1203</v>
      </c>
      <c r="G96" s="174" t="s">
        <v>1106</v>
      </c>
      <c r="H96" s="174">
        <v>12</v>
      </c>
    </row>
    <row r="97" spans="3:8" ht="15">
      <c r="C97" s="173">
        <f>91-59</f>
        <v>32</v>
      </c>
      <c r="F97" s="174" t="s">
        <v>1204</v>
      </c>
      <c r="G97" s="174" t="s">
        <v>1106</v>
      </c>
      <c r="H97" s="174">
        <v>8.8000000000000007</v>
      </c>
    </row>
    <row r="98" spans="3:8" ht="15">
      <c r="F98" s="174" t="s">
        <v>1205</v>
      </c>
      <c r="G98" s="174" t="s">
        <v>1122</v>
      </c>
      <c r="H98" s="174">
        <v>5.6</v>
      </c>
    </row>
    <row r="99" spans="3:8" ht="15">
      <c r="F99" s="174" t="s">
        <v>1206</v>
      </c>
      <c r="G99" s="174" t="s">
        <v>1085</v>
      </c>
      <c r="H99" s="174">
        <v>3.4</v>
      </c>
    </row>
    <row r="100" spans="3:8" ht="15">
      <c r="F100" s="174" t="s">
        <v>1207</v>
      </c>
      <c r="G100" s="174" t="s">
        <v>1119</v>
      </c>
      <c r="H100" s="174">
        <v>7</v>
      </c>
    </row>
    <row r="101" spans="3:8" ht="15">
      <c r="F101" s="174" t="s">
        <v>1208</v>
      </c>
      <c r="G101" s="174" t="s">
        <v>1089</v>
      </c>
      <c r="H101" s="174">
        <v>2.4</v>
      </c>
    </row>
    <row r="102" spans="3:8" ht="15">
      <c r="F102" s="174" t="s">
        <v>1209</v>
      </c>
      <c r="G102" s="174" t="s">
        <v>1117</v>
      </c>
      <c r="H102" s="174">
        <v>6</v>
      </c>
    </row>
    <row r="103" spans="3:8" ht="15">
      <c r="F103" s="174" t="s">
        <v>1210</v>
      </c>
      <c r="G103" s="174" t="s">
        <v>1115</v>
      </c>
      <c r="H103" s="174">
        <v>4.4000000000000004</v>
      </c>
    </row>
    <row r="104" spans="3:8" ht="15">
      <c r="F104" s="174" t="s">
        <v>1211</v>
      </c>
      <c r="G104" s="174" t="s">
        <v>1108</v>
      </c>
      <c r="H104" s="174">
        <v>3.4</v>
      </c>
    </row>
    <row r="105" spans="3:8" ht="15">
      <c r="F105" s="174" t="s">
        <v>1212</v>
      </c>
      <c r="G105" s="174" t="s">
        <v>1213</v>
      </c>
      <c r="H105" s="174">
        <v>10.4</v>
      </c>
    </row>
    <row r="106" spans="3:8" ht="15">
      <c r="F106" s="174" t="s">
        <v>1214</v>
      </c>
      <c r="G106" s="174" t="s">
        <v>901</v>
      </c>
      <c r="H106" s="174">
        <v>5.2</v>
      </c>
    </row>
    <row r="107" spans="3:8" ht="15">
      <c r="F107" s="174" t="s">
        <v>1215</v>
      </c>
      <c r="G107" s="174" t="s">
        <v>1216</v>
      </c>
      <c r="H107" s="174">
        <v>22.7</v>
      </c>
    </row>
    <row r="108" spans="3:8" ht="15">
      <c r="F108" s="174" t="s">
        <v>1217</v>
      </c>
      <c r="G108" s="174" t="s">
        <v>1218</v>
      </c>
      <c r="H108" s="174">
        <v>29</v>
      </c>
    </row>
    <row r="109" spans="3:8" ht="15">
      <c r="F109" s="174" t="s">
        <v>1219</v>
      </c>
      <c r="G109" s="174" t="s">
        <v>1220</v>
      </c>
      <c r="H109" s="174">
        <v>59.2</v>
      </c>
    </row>
    <row r="110" spans="3:8" ht="15">
      <c r="F110" s="174" t="s">
        <v>1221</v>
      </c>
      <c r="G110" s="174" t="s">
        <v>1113</v>
      </c>
      <c r="H110" s="174">
        <v>14.5</v>
      </c>
    </row>
    <row r="111" spans="3:8" ht="15">
      <c r="F111" s="174" t="s">
        <v>1222</v>
      </c>
      <c r="G111" s="174" t="s">
        <v>1144</v>
      </c>
      <c r="H111" s="174">
        <v>14.5</v>
      </c>
    </row>
    <row r="112" spans="3:8" ht="15">
      <c r="F112" s="174" t="s">
        <v>1223</v>
      </c>
      <c r="G112" s="174" t="s">
        <v>1218</v>
      </c>
      <c r="H112" s="174">
        <v>29</v>
      </c>
    </row>
    <row r="113" spans="6:8" ht="15">
      <c r="F113" s="174" t="s">
        <v>1224</v>
      </c>
      <c r="G113" s="174" t="s">
        <v>1218</v>
      </c>
      <c r="H113" s="174">
        <v>29</v>
      </c>
    </row>
    <row r="114" spans="6:8" ht="15">
      <c r="F114" s="174" t="s">
        <v>1225</v>
      </c>
      <c r="G114" s="174" t="s">
        <v>1218</v>
      </c>
      <c r="H114" s="174">
        <v>29.8</v>
      </c>
    </row>
    <row r="115" spans="6:8" ht="15">
      <c r="F115" s="174" t="s">
        <v>1226</v>
      </c>
      <c r="G115" s="174" t="s">
        <v>1227</v>
      </c>
      <c r="H115" s="174">
        <v>28</v>
      </c>
    </row>
    <row r="116" spans="6:8" ht="15">
      <c r="F116" s="174" t="s">
        <v>1228</v>
      </c>
      <c r="G116" s="174" t="s">
        <v>1229</v>
      </c>
      <c r="H116" s="174">
        <v>8.6999999999999993</v>
      </c>
    </row>
    <row r="117" spans="6:8" ht="15">
      <c r="F117" s="174" t="s">
        <v>1230</v>
      </c>
      <c r="G117" s="174" t="s">
        <v>1100</v>
      </c>
      <c r="H117" s="174">
        <v>16.899999999999999</v>
      </c>
    </row>
    <row r="118" spans="6:8" ht="15">
      <c r="F118" s="174" t="s">
        <v>1147</v>
      </c>
      <c r="G118" s="174" t="s">
        <v>1148</v>
      </c>
      <c r="H118" s="174">
        <v>19.3</v>
      </c>
    </row>
    <row r="119" spans="6:8" ht="15">
      <c r="F119" s="174" t="s">
        <v>1231</v>
      </c>
      <c r="G119" s="174" t="s">
        <v>1146</v>
      </c>
      <c r="H119" s="174">
        <v>11.1</v>
      </c>
    </row>
    <row r="120" spans="6:8">
      <c r="H120" s="173">
        <f>SUM(H95:H119)</f>
        <v>480.9</v>
      </c>
    </row>
    <row r="123" spans="6:8">
      <c r="F123" s="173" t="s">
        <v>1232</v>
      </c>
    </row>
    <row r="124" spans="6:8" ht="15">
      <c r="F124" s="174" t="s">
        <v>1194</v>
      </c>
      <c r="G124" s="174" t="s">
        <v>1233</v>
      </c>
      <c r="H124" s="174">
        <v>40.1</v>
      </c>
    </row>
    <row r="125" spans="6:8" ht="15">
      <c r="F125" s="174" t="s">
        <v>1196</v>
      </c>
      <c r="G125" s="174" t="s">
        <v>1151</v>
      </c>
      <c r="H125" s="174">
        <v>3.3</v>
      </c>
    </row>
    <row r="126" spans="6:8" ht="15">
      <c r="F126" s="174" t="s">
        <v>1234</v>
      </c>
      <c r="G126" s="174" t="s">
        <v>1164</v>
      </c>
      <c r="H126" s="174">
        <v>11.7</v>
      </c>
    </row>
    <row r="127" spans="6:8" ht="15">
      <c r="F127" s="174" t="s">
        <v>1235</v>
      </c>
      <c r="G127" s="174" t="s">
        <v>1236</v>
      </c>
      <c r="H127" s="174">
        <v>13</v>
      </c>
    </row>
    <row r="128" spans="6:8" ht="15">
      <c r="F128" s="174" t="s">
        <v>1237</v>
      </c>
      <c r="G128" s="174" t="s">
        <v>1238</v>
      </c>
      <c r="H128" s="174">
        <v>11.1</v>
      </c>
    </row>
    <row r="129" spans="6:8" ht="15">
      <c r="F129" s="174" t="s">
        <v>1239</v>
      </c>
      <c r="G129" s="174" t="s">
        <v>1233</v>
      </c>
      <c r="H129" s="174">
        <v>21</v>
      </c>
    </row>
    <row r="130" spans="6:8" ht="15">
      <c r="F130" s="174" t="s">
        <v>1240</v>
      </c>
      <c r="G130" s="174" t="s">
        <v>1085</v>
      </c>
      <c r="H130" s="174">
        <v>2.2999999999999998</v>
      </c>
    </row>
    <row r="131" spans="6:8" ht="15">
      <c r="F131" s="174" t="s">
        <v>1241</v>
      </c>
      <c r="G131" s="174" t="s">
        <v>1242</v>
      </c>
      <c r="H131" s="174">
        <v>2.4</v>
      </c>
    </row>
    <row r="132" spans="6:8" ht="15">
      <c r="F132" s="174" t="s">
        <v>1200</v>
      </c>
      <c r="G132" s="174" t="s">
        <v>897</v>
      </c>
      <c r="H132" s="174">
        <v>3</v>
      </c>
    </row>
    <row r="133" spans="6:8" ht="15">
      <c r="F133" s="174" t="s">
        <v>1243</v>
      </c>
      <c r="G133" s="174" t="s">
        <v>1244</v>
      </c>
      <c r="H133" s="174">
        <v>10.1</v>
      </c>
    </row>
    <row r="134" spans="6:8" ht="15">
      <c r="F134" s="174" t="s">
        <v>1245</v>
      </c>
      <c r="G134" s="174" t="s">
        <v>1246</v>
      </c>
      <c r="H134" s="174">
        <v>8.6999999999999993</v>
      </c>
    </row>
    <row r="135" spans="6:8" ht="15">
      <c r="F135" s="174" t="s">
        <v>1247</v>
      </c>
      <c r="G135" s="174" t="s">
        <v>1140</v>
      </c>
      <c r="H135" s="174">
        <v>5.7</v>
      </c>
    </row>
    <row r="136" spans="6:8" ht="15">
      <c r="F136" s="174" t="s">
        <v>1248</v>
      </c>
      <c r="G136" s="174" t="s">
        <v>1249</v>
      </c>
      <c r="H136" s="174">
        <v>7</v>
      </c>
    </row>
    <row r="137" spans="6:8" ht="15">
      <c r="F137" s="174" t="s">
        <v>1250</v>
      </c>
      <c r="G137" s="174" t="s">
        <v>1251</v>
      </c>
      <c r="H137" s="174">
        <v>77.400000000000006</v>
      </c>
    </row>
    <row r="138" spans="6:8" ht="15">
      <c r="F138" s="174" t="s">
        <v>1252</v>
      </c>
      <c r="G138" s="174" t="s">
        <v>1151</v>
      </c>
      <c r="H138" s="174">
        <v>11.4</v>
      </c>
    </row>
    <row r="139" spans="6:8" ht="15">
      <c r="F139" s="174" t="s">
        <v>1253</v>
      </c>
      <c r="G139" s="174" t="s">
        <v>1233</v>
      </c>
      <c r="H139" s="174">
        <v>21.2</v>
      </c>
    </row>
    <row r="140" spans="6:8">
      <c r="H140" s="173">
        <f>SUM(H124:H139)</f>
        <v>249.39999999999998</v>
      </c>
    </row>
    <row r="143" spans="6:8" ht="15">
      <c r="F143" s="175" t="s">
        <v>1254</v>
      </c>
    </row>
    <row r="144" spans="6:8" ht="15">
      <c r="F144" s="174" t="s">
        <v>1150</v>
      </c>
      <c r="G144" s="174" t="s">
        <v>1233</v>
      </c>
      <c r="H144" s="174">
        <v>32.5</v>
      </c>
    </row>
    <row r="145" spans="6:8" ht="15">
      <c r="F145" s="174" t="s">
        <v>1152</v>
      </c>
      <c r="G145" s="174" t="s">
        <v>1140</v>
      </c>
      <c r="H145" s="174">
        <v>10.6</v>
      </c>
    </row>
    <row r="146" spans="6:8" ht="15">
      <c r="F146" s="174" t="s">
        <v>1143</v>
      </c>
      <c r="G146" s="174" t="s">
        <v>1164</v>
      </c>
      <c r="H146" s="174">
        <v>11.1</v>
      </c>
    </row>
    <row r="147" spans="6:8" ht="15">
      <c r="F147" s="174" t="s">
        <v>1145</v>
      </c>
      <c r="G147" s="174" t="s">
        <v>1233</v>
      </c>
      <c r="H147" s="174">
        <v>10.6</v>
      </c>
    </row>
    <row r="148" spans="6:8" ht="15">
      <c r="F148" s="174" t="s">
        <v>1147</v>
      </c>
      <c r="G148" s="174" t="s">
        <v>1085</v>
      </c>
      <c r="H148" s="174">
        <v>2.2999999999999998</v>
      </c>
    </row>
    <row r="149" spans="6:8" ht="15">
      <c r="F149" s="174" t="s">
        <v>1235</v>
      </c>
      <c r="G149" s="174" t="s">
        <v>1244</v>
      </c>
      <c r="H149" s="174">
        <v>10.1</v>
      </c>
    </row>
    <row r="150" spans="6:8" ht="15">
      <c r="F150" s="174" t="s">
        <v>1255</v>
      </c>
      <c r="G150" s="174" t="s">
        <v>1246</v>
      </c>
      <c r="H150" s="174">
        <v>8.6999999999999993</v>
      </c>
    </row>
    <row r="151" spans="6:8" ht="15">
      <c r="F151" s="174" t="s">
        <v>1231</v>
      </c>
      <c r="G151" s="174" t="s">
        <v>1199</v>
      </c>
      <c r="H151" s="174">
        <v>13.3</v>
      </c>
    </row>
    <row r="152" spans="6:8" ht="15">
      <c r="F152" s="174" t="s">
        <v>1256</v>
      </c>
      <c r="G152" s="174" t="s">
        <v>1257</v>
      </c>
      <c r="H152" s="174">
        <v>12.2</v>
      </c>
    </row>
    <row r="153" spans="6:8" ht="15">
      <c r="F153" s="174" t="s">
        <v>1258</v>
      </c>
      <c r="G153" s="174" t="s">
        <v>1233</v>
      </c>
      <c r="H153" s="174">
        <v>24.3</v>
      </c>
    </row>
    <row r="154" spans="6:8" ht="11.25" customHeight="1">
      <c r="F154" s="174" t="s">
        <v>1259</v>
      </c>
      <c r="G154" s="174" t="s">
        <v>1233</v>
      </c>
      <c r="H154" s="174">
        <v>13.8</v>
      </c>
    </row>
    <row r="155" spans="6:8" ht="15">
      <c r="F155" s="174" t="s">
        <v>1247</v>
      </c>
      <c r="G155" s="174" t="s">
        <v>897</v>
      </c>
      <c r="H155" s="174">
        <v>3.2</v>
      </c>
    </row>
    <row r="156" spans="6:8" ht="15">
      <c r="F156" s="176" t="s">
        <v>1260</v>
      </c>
      <c r="G156" s="176" t="s">
        <v>1242</v>
      </c>
      <c r="H156" s="176">
        <v>2.4</v>
      </c>
    </row>
    <row r="163" spans="8:8">
      <c r="H163" s="173">
        <f>SUM(H144:H162)</f>
        <v>155.1</v>
      </c>
    </row>
    <row r="165" spans="8:8">
      <c r="H165" s="173">
        <f>H140+H163</f>
        <v>404.5</v>
      </c>
    </row>
    <row r="166" spans="8:8">
      <c r="H166" s="173">
        <f>H165-'Zestawienie pow.'!L1230</f>
        <v>21.099999999999966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BRYŁA A</vt:lpstr>
      <vt:lpstr>BRYŁA B</vt:lpstr>
      <vt:lpstr>ADMINISTRACJA</vt:lpstr>
      <vt:lpstr>Oś. Rehabilitacji</vt:lpstr>
      <vt:lpstr>Przychodnia</vt:lpstr>
      <vt:lpstr>Apteka </vt:lpstr>
      <vt:lpstr>Rehabilitacja</vt:lpstr>
      <vt:lpstr>Paw. Psych </vt:lpstr>
      <vt:lpstr>Psychiatria nowa</vt:lpstr>
      <vt:lpstr>Zespoly wyjazdowe</vt:lpstr>
      <vt:lpstr>Zestawienie pow.</vt:lpstr>
      <vt:lpstr>'Zestawienie pow.'!Obszar_wydruku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szczdari</cp:lastModifiedBy>
  <cp:revision>3</cp:revision>
  <cp:lastPrinted>2018-11-13T09:03:18Z</cp:lastPrinted>
  <dcterms:created xsi:type="dcterms:W3CDTF">2011-09-09T05:48:28Z</dcterms:created>
  <dcterms:modified xsi:type="dcterms:W3CDTF">2018-11-13T10:17:57Z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